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EBB2C26-5295-4E6C-AE48-6488A3D6FAA7}" xr6:coauthVersionLast="47" xr6:coauthVersionMax="47" xr10:uidLastSave="{00000000-0000-0000-0000-000000000000}"/>
  <bookViews>
    <workbookView xWindow="-120" yWindow="-120" windowWidth="29040" windowHeight="15840" xr2:uid="{75C330AB-EEF2-40BA-8680-85E6F3FCE9B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W7" i="1" s="1"/>
  <c r="V7" i="1"/>
  <c r="X7" i="1" s="1"/>
  <c r="Z7" i="1"/>
  <c r="AA7" i="1"/>
  <c r="AB7" i="1"/>
  <c r="AC7" i="1" s="1"/>
  <c r="AD7" i="1" s="1"/>
  <c r="U8" i="1"/>
  <c r="W8" i="1" s="1"/>
  <c r="V8" i="1"/>
  <c r="X8" i="1" s="1"/>
  <c r="Z8" i="1"/>
  <c r="AA8" i="1"/>
  <c r="U9" i="1"/>
  <c r="W9" i="1" s="1"/>
  <c r="V9" i="1"/>
  <c r="X9" i="1" s="1"/>
  <c r="Z9" i="1"/>
  <c r="AB9" i="1" s="1"/>
  <c r="AC9" i="1" s="1"/>
  <c r="AD9" i="1" s="1"/>
  <c r="AA9" i="1"/>
  <c r="U10" i="1"/>
  <c r="W10" i="1" s="1"/>
  <c r="V10" i="1"/>
  <c r="X10" i="1" s="1"/>
  <c r="Z10" i="1"/>
  <c r="AB10" i="1" s="1"/>
  <c r="AC10" i="1" s="1"/>
  <c r="AD10" i="1" s="1"/>
  <c r="AA10" i="1"/>
  <c r="U11" i="1"/>
  <c r="V11" i="1"/>
  <c r="X11" i="1" s="1"/>
  <c r="W11" i="1"/>
  <c r="Z11" i="1"/>
  <c r="AA11" i="1"/>
  <c r="U12" i="1"/>
  <c r="W12" i="1" s="1"/>
  <c r="V12" i="1"/>
  <c r="X12" i="1"/>
  <c r="Z12" i="1"/>
  <c r="AA12" i="1"/>
  <c r="U13" i="1"/>
  <c r="V13" i="1"/>
  <c r="X13" i="1" s="1"/>
  <c r="W13" i="1"/>
  <c r="Z13" i="1"/>
  <c r="AB13" i="1" s="1"/>
  <c r="AC13" i="1" s="1"/>
  <c r="AD13" i="1" s="1"/>
  <c r="AA13" i="1"/>
  <c r="U14" i="1"/>
  <c r="W14" i="1" s="1"/>
  <c r="V14" i="1"/>
  <c r="X14" i="1" s="1"/>
  <c r="Z14" i="1"/>
  <c r="AA14" i="1"/>
  <c r="U15" i="1"/>
  <c r="W15" i="1" s="1"/>
  <c r="V15" i="1"/>
  <c r="X15" i="1" s="1"/>
  <c r="Z15" i="1"/>
  <c r="AA15" i="1"/>
  <c r="U16" i="1"/>
  <c r="W16" i="1" s="1"/>
  <c r="V16" i="1"/>
  <c r="X16" i="1" s="1"/>
  <c r="Z16" i="1"/>
  <c r="AB16" i="1" s="1"/>
  <c r="AC16" i="1" s="1"/>
  <c r="AD16" i="1" s="1"/>
  <c r="AA16" i="1"/>
  <c r="U17" i="1"/>
  <c r="W17" i="1" s="1"/>
  <c r="V17" i="1"/>
  <c r="X17" i="1" s="1"/>
  <c r="Z17" i="1"/>
  <c r="AA17" i="1"/>
  <c r="AB17" i="1" s="1"/>
  <c r="AC17" i="1"/>
  <c r="AD17" i="1"/>
  <c r="U18" i="1"/>
  <c r="W18" i="1" s="1"/>
  <c r="V18" i="1"/>
  <c r="X18" i="1" s="1"/>
  <c r="Z18" i="1"/>
  <c r="AA18" i="1"/>
  <c r="AB18" i="1"/>
  <c r="AC18" i="1"/>
  <c r="AD18" i="1" s="1"/>
  <c r="U19" i="1"/>
  <c r="W19" i="1" s="1"/>
  <c r="V19" i="1"/>
  <c r="X19" i="1" s="1"/>
  <c r="Z19" i="1"/>
  <c r="AA19" i="1"/>
  <c r="AB19" i="1"/>
  <c r="AC19" i="1" s="1"/>
  <c r="AD19" i="1" s="1"/>
  <c r="U20" i="1"/>
  <c r="W20" i="1" s="1"/>
  <c r="V20" i="1"/>
  <c r="X20" i="1" s="1"/>
  <c r="Z20" i="1"/>
  <c r="AA20" i="1"/>
  <c r="U21" i="1"/>
  <c r="W21" i="1" s="1"/>
  <c r="V21" i="1"/>
  <c r="X21" i="1" s="1"/>
  <c r="Z21" i="1"/>
  <c r="AA21" i="1"/>
  <c r="AB21" i="1"/>
  <c r="AC21" i="1"/>
  <c r="AD21" i="1" s="1"/>
  <c r="U22" i="1"/>
  <c r="W22" i="1" s="1"/>
  <c r="V22" i="1"/>
  <c r="X22" i="1"/>
  <c r="Z22" i="1"/>
  <c r="AA22" i="1"/>
  <c r="U23" i="1"/>
  <c r="W23" i="1" s="1"/>
  <c r="V23" i="1"/>
  <c r="X23" i="1"/>
  <c r="Z23" i="1"/>
  <c r="AA23" i="1"/>
  <c r="AB23" i="1" s="1"/>
  <c r="AC23" i="1" s="1"/>
  <c r="AD23" i="1" s="1"/>
  <c r="U24" i="1"/>
  <c r="W24" i="1" s="1"/>
  <c r="V24" i="1"/>
  <c r="X24" i="1" s="1"/>
  <c r="Z24" i="1"/>
  <c r="AA24" i="1"/>
  <c r="U25" i="1"/>
  <c r="V25" i="1"/>
  <c r="X25" i="1" s="1"/>
  <c r="W25" i="1"/>
  <c r="Z25" i="1"/>
  <c r="AA25" i="1"/>
  <c r="AB25" i="1" s="1"/>
  <c r="AC25" i="1" s="1"/>
  <c r="AD25" i="1" s="1"/>
  <c r="U26" i="1"/>
  <c r="W26" i="1" s="1"/>
  <c r="V26" i="1"/>
  <c r="X26" i="1" s="1"/>
  <c r="Z26" i="1"/>
  <c r="AA26" i="1"/>
  <c r="U27" i="1"/>
  <c r="V27" i="1"/>
  <c r="X27" i="1" s="1"/>
  <c r="W27" i="1"/>
  <c r="Z27" i="1"/>
  <c r="AA27" i="1"/>
  <c r="AB27" i="1"/>
  <c r="AC27" i="1" s="1"/>
  <c r="AD27" i="1" s="1"/>
  <c r="U28" i="1"/>
  <c r="V28" i="1"/>
  <c r="X28" i="1" s="1"/>
  <c r="W28" i="1"/>
  <c r="Z28" i="1"/>
  <c r="AA28" i="1"/>
  <c r="U29" i="1"/>
  <c r="V29" i="1"/>
  <c r="X29" i="1" s="1"/>
  <c r="W29" i="1"/>
  <c r="Z29" i="1"/>
  <c r="AA29" i="1"/>
  <c r="AB29" i="1"/>
  <c r="AC29" i="1" s="1"/>
  <c r="AD29" i="1" s="1"/>
  <c r="U30" i="1"/>
  <c r="W30" i="1" s="1"/>
  <c r="V30" i="1"/>
  <c r="X30" i="1" s="1"/>
  <c r="Z30" i="1"/>
  <c r="AA30" i="1"/>
  <c r="U31" i="1"/>
  <c r="W31" i="1" s="1"/>
  <c r="V31" i="1"/>
  <c r="X31" i="1"/>
  <c r="Z31" i="1"/>
  <c r="AA31" i="1"/>
  <c r="AB31" i="1"/>
  <c r="AC31" i="1"/>
  <c r="AD31" i="1" s="1"/>
  <c r="U32" i="1"/>
  <c r="V32" i="1"/>
  <c r="X32" i="1" s="1"/>
  <c r="W32" i="1"/>
  <c r="Z32" i="1"/>
  <c r="AA32" i="1"/>
  <c r="U33" i="1"/>
  <c r="W33" i="1" s="1"/>
  <c r="V33" i="1"/>
  <c r="X33" i="1"/>
  <c r="Z33" i="1"/>
  <c r="AA33" i="1"/>
  <c r="AB33" i="1" s="1"/>
  <c r="AC33" i="1" s="1"/>
  <c r="AD33" i="1" s="1"/>
  <c r="U34" i="1"/>
  <c r="V34" i="1"/>
  <c r="X34" i="1" s="1"/>
  <c r="W34" i="1"/>
  <c r="Z34" i="1"/>
  <c r="AA34" i="1"/>
  <c r="U35" i="1"/>
  <c r="V35" i="1"/>
  <c r="W35" i="1"/>
  <c r="X35" i="1"/>
  <c r="Z35" i="1"/>
  <c r="AA35" i="1"/>
  <c r="AB35" i="1"/>
  <c r="AC35" i="1" s="1"/>
  <c r="AD35" i="1" s="1"/>
  <c r="U36" i="1"/>
  <c r="W36" i="1" s="1"/>
  <c r="V36" i="1"/>
  <c r="X36" i="1" s="1"/>
  <c r="Z36" i="1"/>
  <c r="AA36" i="1"/>
  <c r="U37" i="1"/>
  <c r="V37" i="1"/>
  <c r="X37" i="1" s="1"/>
  <c r="W37" i="1"/>
  <c r="Z37" i="1"/>
  <c r="AA37" i="1"/>
  <c r="AB37" i="1"/>
  <c r="AC37" i="1" s="1"/>
  <c r="AD37" i="1" s="1"/>
  <c r="U38" i="1"/>
  <c r="W38" i="1" s="1"/>
  <c r="V38" i="1"/>
  <c r="X38" i="1"/>
  <c r="Z38" i="1"/>
  <c r="AA38" i="1"/>
  <c r="U39" i="1"/>
  <c r="W39" i="1" s="1"/>
  <c r="V39" i="1"/>
  <c r="X39" i="1"/>
  <c r="Z39" i="1"/>
  <c r="AA39" i="1"/>
  <c r="U40" i="1"/>
  <c r="V40" i="1"/>
  <c r="X40" i="1" s="1"/>
  <c r="W40" i="1"/>
  <c r="Z40" i="1"/>
  <c r="AA40" i="1"/>
  <c r="AB40" i="1"/>
  <c r="AC40" i="1" s="1"/>
  <c r="AD40" i="1"/>
  <c r="U41" i="1"/>
  <c r="W41" i="1" s="1"/>
  <c r="V41" i="1"/>
  <c r="X41" i="1" s="1"/>
  <c r="Z41" i="1"/>
  <c r="AA41" i="1"/>
  <c r="AB41" i="1" s="1"/>
  <c r="AC41" i="1" s="1"/>
  <c r="AD41" i="1" s="1"/>
  <c r="U42" i="1"/>
  <c r="W42" i="1" s="1"/>
  <c r="V42" i="1"/>
  <c r="X42" i="1" s="1"/>
  <c r="Z42" i="1"/>
  <c r="AA42" i="1"/>
  <c r="AB42" i="1" s="1"/>
  <c r="AC42" i="1" s="1"/>
  <c r="AD42" i="1"/>
  <c r="U43" i="1"/>
  <c r="V43" i="1"/>
  <c r="X43" i="1" s="1"/>
  <c r="W43" i="1"/>
  <c r="Z43" i="1"/>
  <c r="AA43" i="1"/>
  <c r="AB43" i="1"/>
  <c r="AC43" i="1" s="1"/>
  <c r="AD43" i="1" s="1"/>
  <c r="U44" i="1"/>
  <c r="W44" i="1" s="1"/>
  <c r="V44" i="1"/>
  <c r="X44" i="1" s="1"/>
  <c r="Z44" i="1"/>
  <c r="AA44" i="1"/>
  <c r="U45" i="1"/>
  <c r="W45" i="1" s="1"/>
  <c r="V45" i="1"/>
  <c r="X45" i="1" s="1"/>
  <c r="Z45" i="1"/>
  <c r="AA45" i="1"/>
  <c r="U46" i="1"/>
  <c r="W46" i="1" s="1"/>
  <c r="V46" i="1"/>
  <c r="X46" i="1" s="1"/>
  <c r="Z46" i="1"/>
  <c r="AA46" i="1"/>
  <c r="U47" i="1"/>
  <c r="V47" i="1"/>
  <c r="X47" i="1" s="1"/>
  <c r="W47" i="1"/>
  <c r="Z47" i="1"/>
  <c r="AA47" i="1"/>
  <c r="U48" i="1"/>
  <c r="W48" i="1" s="1"/>
  <c r="V48" i="1"/>
  <c r="X48" i="1" s="1"/>
  <c r="Z48" i="1"/>
  <c r="AB48" i="1" s="1"/>
  <c r="AC48" i="1" s="1"/>
  <c r="AD48" i="1" s="1"/>
  <c r="AA48" i="1"/>
  <c r="U49" i="1"/>
  <c r="W49" i="1" s="1"/>
  <c r="V49" i="1"/>
  <c r="X49" i="1" s="1"/>
  <c r="Z49" i="1"/>
  <c r="AA49" i="1"/>
  <c r="AB49" i="1"/>
  <c r="AC49" i="1"/>
  <c r="AD49" i="1"/>
  <c r="U50" i="1"/>
  <c r="W50" i="1" s="1"/>
  <c r="V50" i="1"/>
  <c r="X50" i="1" s="1"/>
  <c r="Z50" i="1"/>
  <c r="AA50" i="1"/>
  <c r="U51" i="1"/>
  <c r="V51" i="1"/>
  <c r="W51" i="1"/>
  <c r="X51" i="1"/>
  <c r="Z51" i="1"/>
  <c r="AA51" i="1"/>
  <c r="U52" i="1"/>
  <c r="V52" i="1"/>
  <c r="W52" i="1"/>
  <c r="X52" i="1"/>
  <c r="Z52" i="1"/>
  <c r="AA52" i="1"/>
  <c r="U53" i="1"/>
  <c r="W53" i="1" s="1"/>
  <c r="V53" i="1"/>
  <c r="X53" i="1" s="1"/>
  <c r="Z53" i="1"/>
  <c r="AA53" i="1"/>
  <c r="U54" i="1"/>
  <c r="W54" i="1" s="1"/>
  <c r="V54" i="1"/>
  <c r="X54" i="1"/>
  <c r="Z54" i="1"/>
  <c r="AA54" i="1"/>
  <c r="AB54" i="1" s="1"/>
  <c r="AC54" i="1" s="1"/>
  <c r="AD54" i="1" s="1"/>
  <c r="U55" i="1"/>
  <c r="V55" i="1"/>
  <c r="W55" i="1"/>
  <c r="X55" i="1"/>
  <c r="Z55" i="1"/>
  <c r="AA55" i="1"/>
  <c r="U56" i="1"/>
  <c r="W56" i="1" s="1"/>
  <c r="V56" i="1"/>
  <c r="X56" i="1" s="1"/>
  <c r="Z56" i="1"/>
  <c r="AA56" i="1"/>
  <c r="U57" i="1"/>
  <c r="W57" i="1" s="1"/>
  <c r="V57" i="1"/>
  <c r="X57" i="1"/>
  <c r="Z57" i="1"/>
  <c r="AB57" i="1" s="1"/>
  <c r="AC57" i="1" s="1"/>
  <c r="AD57" i="1" s="1"/>
  <c r="AA57" i="1"/>
  <c r="U58" i="1"/>
  <c r="W58" i="1" s="1"/>
  <c r="V58" i="1"/>
  <c r="X58" i="1" s="1"/>
  <c r="Z58" i="1"/>
  <c r="AB58" i="1" s="1"/>
  <c r="AC58" i="1" s="1"/>
  <c r="AD58" i="1" s="1"/>
  <c r="AA58" i="1"/>
  <c r="U59" i="1"/>
  <c r="V59" i="1"/>
  <c r="W59" i="1"/>
  <c r="X59" i="1"/>
  <c r="Z59" i="1"/>
  <c r="AB59" i="1" s="1"/>
  <c r="AC59" i="1" s="1"/>
  <c r="AD59" i="1" s="1"/>
  <c r="AA59" i="1"/>
  <c r="U60" i="1"/>
  <c r="W60" i="1" s="1"/>
  <c r="V60" i="1"/>
  <c r="X60" i="1"/>
  <c r="Z60" i="1"/>
  <c r="AA60" i="1"/>
  <c r="U61" i="1"/>
  <c r="W61" i="1" s="1"/>
  <c r="V61" i="1"/>
  <c r="X61" i="1" s="1"/>
  <c r="Z61" i="1"/>
  <c r="AA61" i="1"/>
  <c r="U62" i="1"/>
  <c r="W62" i="1" s="1"/>
  <c r="V62" i="1"/>
  <c r="X62" i="1"/>
  <c r="Z62" i="1"/>
  <c r="AA62" i="1"/>
  <c r="AB62" i="1" s="1"/>
  <c r="AC62" i="1" s="1"/>
  <c r="AD62" i="1" s="1"/>
  <c r="U63" i="1"/>
  <c r="W63" i="1" s="1"/>
  <c r="V63" i="1"/>
  <c r="X63" i="1" s="1"/>
  <c r="Z63" i="1"/>
  <c r="AA63" i="1"/>
  <c r="U64" i="1"/>
  <c r="V64" i="1"/>
  <c r="X64" i="1" s="1"/>
  <c r="W64" i="1"/>
  <c r="Z64" i="1"/>
  <c r="AA64" i="1"/>
  <c r="AB64" i="1"/>
  <c r="AC64" i="1" s="1"/>
  <c r="AD64" i="1" s="1"/>
  <c r="U65" i="1"/>
  <c r="V65" i="1"/>
  <c r="X65" i="1" s="1"/>
  <c r="W65" i="1"/>
  <c r="Z65" i="1"/>
  <c r="AA65" i="1"/>
  <c r="U66" i="1"/>
  <c r="W66" i="1" s="1"/>
  <c r="V66" i="1"/>
  <c r="X66" i="1" s="1"/>
  <c r="Z66" i="1"/>
  <c r="AA66" i="1"/>
  <c r="U67" i="1"/>
  <c r="V67" i="1"/>
  <c r="X67" i="1" s="1"/>
  <c r="W67" i="1"/>
  <c r="Z67" i="1"/>
  <c r="AA67" i="1"/>
  <c r="AB67" i="1"/>
  <c r="AC67" i="1" s="1"/>
  <c r="AD67" i="1"/>
  <c r="U68" i="1"/>
  <c r="W68" i="1" s="1"/>
  <c r="V68" i="1"/>
  <c r="X68" i="1" s="1"/>
  <c r="Z68" i="1"/>
  <c r="AB68" i="1" s="1"/>
  <c r="AC68" i="1" s="1"/>
  <c r="AD68" i="1" s="1"/>
  <c r="AA68" i="1"/>
  <c r="U69" i="1"/>
  <c r="W69" i="1" s="1"/>
  <c r="V69" i="1"/>
  <c r="X69" i="1" s="1"/>
  <c r="Z69" i="1"/>
  <c r="AA69" i="1"/>
  <c r="AB69" i="1" s="1"/>
  <c r="AC69" i="1" s="1"/>
  <c r="AD69" i="1" s="1"/>
  <c r="U70" i="1"/>
  <c r="W70" i="1" s="1"/>
  <c r="V70" i="1"/>
  <c r="X70" i="1"/>
  <c r="Z70" i="1"/>
  <c r="AA70" i="1"/>
  <c r="U71" i="1"/>
  <c r="V71" i="1"/>
  <c r="X71" i="1" s="1"/>
  <c r="W71" i="1"/>
  <c r="Z71" i="1"/>
  <c r="AA71" i="1"/>
  <c r="U72" i="1"/>
  <c r="V72" i="1"/>
  <c r="X72" i="1" s="1"/>
  <c r="W72" i="1"/>
  <c r="Z72" i="1"/>
  <c r="AA72" i="1"/>
  <c r="AB72" i="1"/>
  <c r="AC72" i="1" s="1"/>
  <c r="AD72" i="1" s="1"/>
  <c r="U73" i="1"/>
  <c r="V73" i="1"/>
  <c r="X73" i="1" s="1"/>
  <c r="W73" i="1"/>
  <c r="Z73" i="1"/>
  <c r="AA73" i="1"/>
  <c r="U74" i="1"/>
  <c r="V74" i="1"/>
  <c r="W74" i="1"/>
  <c r="X74" i="1"/>
  <c r="Z74" i="1"/>
  <c r="AA74" i="1"/>
  <c r="AB74" i="1" s="1"/>
  <c r="AC74" i="1" s="1"/>
  <c r="AD74" i="1" s="1"/>
  <c r="U75" i="1"/>
  <c r="V75" i="1"/>
  <c r="W75" i="1"/>
  <c r="X75" i="1"/>
  <c r="Z75" i="1"/>
  <c r="AA75" i="1"/>
  <c r="AB75" i="1"/>
  <c r="AC75" i="1" s="1"/>
  <c r="AD75" i="1" s="1"/>
  <c r="U76" i="1"/>
  <c r="V76" i="1"/>
  <c r="X76" i="1" s="1"/>
  <c r="W76" i="1"/>
  <c r="Z76" i="1"/>
  <c r="AA76" i="1"/>
  <c r="U77" i="1"/>
  <c r="V77" i="1"/>
  <c r="X77" i="1" s="1"/>
  <c r="W77" i="1"/>
  <c r="Z77" i="1"/>
  <c r="AA77" i="1"/>
  <c r="U78" i="1"/>
  <c r="W78" i="1" s="1"/>
  <c r="V78" i="1"/>
  <c r="X78" i="1"/>
  <c r="Z78" i="1"/>
  <c r="AB78" i="1" s="1"/>
  <c r="AC78" i="1" s="1"/>
  <c r="AD78" i="1" s="1"/>
  <c r="AA78" i="1"/>
  <c r="U79" i="1"/>
  <c r="W79" i="1" s="1"/>
  <c r="V79" i="1"/>
  <c r="X79" i="1" s="1"/>
  <c r="Z79" i="1"/>
  <c r="AA79" i="1"/>
  <c r="U80" i="1"/>
  <c r="V80" i="1"/>
  <c r="X80" i="1" s="1"/>
  <c r="W80" i="1"/>
  <c r="Z80" i="1"/>
  <c r="AA80" i="1"/>
  <c r="U81" i="1"/>
  <c r="V81" i="1"/>
  <c r="X81" i="1" s="1"/>
  <c r="W81" i="1"/>
  <c r="Z81" i="1"/>
  <c r="AA81" i="1"/>
  <c r="U82" i="1"/>
  <c r="W82" i="1" s="1"/>
  <c r="V82" i="1"/>
  <c r="X82" i="1" s="1"/>
  <c r="Z82" i="1"/>
  <c r="AA82" i="1"/>
  <c r="U83" i="1"/>
  <c r="V83" i="1"/>
  <c r="W83" i="1"/>
  <c r="X83" i="1"/>
  <c r="Z83" i="1"/>
  <c r="AA83" i="1"/>
  <c r="AB83" i="1"/>
  <c r="AC83" i="1" s="1"/>
  <c r="AD83" i="1" s="1"/>
  <c r="U84" i="1"/>
  <c r="V84" i="1"/>
  <c r="W84" i="1"/>
  <c r="X84" i="1"/>
  <c r="Z84" i="1"/>
  <c r="AA84" i="1"/>
  <c r="U85" i="1"/>
  <c r="V85" i="1"/>
  <c r="W85" i="1"/>
  <c r="X85" i="1"/>
  <c r="Z85" i="1"/>
  <c r="AA85" i="1"/>
  <c r="U86" i="1"/>
  <c r="W86" i="1" s="1"/>
  <c r="V86" i="1"/>
  <c r="X86" i="1" s="1"/>
  <c r="Z86" i="1"/>
  <c r="AA86" i="1"/>
  <c r="AB86" i="1" s="1"/>
  <c r="AC86" i="1" s="1"/>
  <c r="AD86" i="1" s="1"/>
  <c r="U87" i="1"/>
  <c r="W87" i="1" s="1"/>
  <c r="V87" i="1"/>
  <c r="X87" i="1"/>
  <c r="Z87" i="1"/>
  <c r="AB87" i="1" s="1"/>
  <c r="AC87" i="1" s="1"/>
  <c r="AD87" i="1" s="1"/>
  <c r="AA87" i="1"/>
  <c r="U88" i="1"/>
  <c r="W88" i="1" s="1"/>
  <c r="V88" i="1"/>
  <c r="X88" i="1"/>
  <c r="Z88" i="1"/>
  <c r="AA88" i="1"/>
  <c r="AB88" i="1"/>
  <c r="AC88" i="1"/>
  <c r="AD88" i="1" s="1"/>
  <c r="U89" i="1"/>
  <c r="W89" i="1" s="1"/>
  <c r="V89" i="1"/>
  <c r="X89" i="1" s="1"/>
  <c r="Z89" i="1"/>
  <c r="AA89" i="1"/>
  <c r="AB89" i="1" s="1"/>
  <c r="AC89" i="1" s="1"/>
  <c r="AD89" i="1"/>
  <c r="U90" i="1"/>
  <c r="W90" i="1" s="1"/>
  <c r="V90" i="1"/>
  <c r="X90" i="1" s="1"/>
  <c r="Z90" i="1"/>
  <c r="AB90" i="1" s="1"/>
  <c r="AC90" i="1" s="1"/>
  <c r="AD90" i="1" s="1"/>
  <c r="AA90" i="1"/>
  <c r="U91" i="1"/>
  <c r="V91" i="1"/>
  <c r="X91" i="1" s="1"/>
  <c r="W91" i="1"/>
  <c r="Z91" i="1"/>
  <c r="AA91" i="1"/>
  <c r="U92" i="1"/>
  <c r="W92" i="1" s="1"/>
  <c r="V92" i="1"/>
  <c r="X92" i="1"/>
  <c r="Z92" i="1"/>
  <c r="AA92" i="1"/>
  <c r="U93" i="1"/>
  <c r="W93" i="1" s="1"/>
  <c r="V93" i="1"/>
  <c r="X93" i="1" s="1"/>
  <c r="Z93" i="1"/>
  <c r="AA93" i="1"/>
  <c r="U94" i="1"/>
  <c r="W94" i="1" s="1"/>
  <c r="V94" i="1"/>
  <c r="X94" i="1"/>
  <c r="Z94" i="1"/>
  <c r="AA94" i="1"/>
  <c r="U95" i="1"/>
  <c r="W95" i="1" s="1"/>
  <c r="V95" i="1"/>
  <c r="X95" i="1" s="1"/>
  <c r="Z95" i="1"/>
  <c r="AA95" i="1"/>
  <c r="U96" i="1"/>
  <c r="V96" i="1"/>
  <c r="X96" i="1" s="1"/>
  <c r="W96" i="1"/>
  <c r="Z96" i="1"/>
  <c r="AB96" i="1" s="1"/>
  <c r="AC96" i="1" s="1"/>
  <c r="AD96" i="1" s="1"/>
  <c r="AA96" i="1"/>
  <c r="U97" i="1"/>
  <c r="W97" i="1" s="1"/>
  <c r="V97" i="1"/>
  <c r="X97" i="1"/>
  <c r="Z97" i="1"/>
  <c r="AB97" i="1" s="1"/>
  <c r="AC97" i="1" s="1"/>
  <c r="AD97" i="1" s="1"/>
  <c r="AA97" i="1"/>
  <c r="U98" i="1"/>
  <c r="V98" i="1"/>
  <c r="W98" i="1"/>
  <c r="X98" i="1"/>
  <c r="Z98" i="1"/>
  <c r="AA98" i="1"/>
  <c r="AB98" i="1" s="1"/>
  <c r="AC98" i="1" s="1"/>
  <c r="AD98" i="1" s="1"/>
  <c r="U99" i="1"/>
  <c r="V99" i="1"/>
  <c r="X99" i="1" s="1"/>
  <c r="W99" i="1"/>
  <c r="Z99" i="1"/>
  <c r="AA99" i="1"/>
  <c r="U100" i="1"/>
  <c r="V100" i="1"/>
  <c r="X100" i="1" s="1"/>
  <c r="W100" i="1"/>
  <c r="Z100" i="1"/>
  <c r="AA100" i="1"/>
  <c r="U101" i="1"/>
  <c r="W101" i="1" s="1"/>
  <c r="V101" i="1"/>
  <c r="X101" i="1" s="1"/>
  <c r="Z101" i="1"/>
  <c r="AA101" i="1"/>
  <c r="U102" i="1"/>
  <c r="W102" i="1" s="1"/>
  <c r="V102" i="1"/>
  <c r="X102" i="1"/>
  <c r="Z102" i="1"/>
  <c r="AA102" i="1"/>
  <c r="U103" i="1"/>
  <c r="W103" i="1" s="1"/>
  <c r="V103" i="1"/>
  <c r="X103" i="1"/>
  <c r="Z103" i="1"/>
  <c r="AA103" i="1"/>
  <c r="AB103" i="1"/>
  <c r="AC103" i="1" s="1"/>
  <c r="AD103" i="1" s="1"/>
  <c r="U104" i="1"/>
  <c r="W104" i="1" s="1"/>
  <c r="V104" i="1"/>
  <c r="X104" i="1" s="1"/>
  <c r="Z104" i="1"/>
  <c r="AA104" i="1"/>
  <c r="U105" i="1"/>
  <c r="W105" i="1" s="1"/>
  <c r="V105" i="1"/>
  <c r="X105" i="1"/>
  <c r="Z105" i="1"/>
  <c r="AB105" i="1" s="1"/>
  <c r="AC105" i="1" s="1"/>
  <c r="AD105" i="1" s="1"/>
  <c r="AA105" i="1"/>
  <c r="U106" i="1"/>
  <c r="W106" i="1" s="1"/>
  <c r="V106" i="1"/>
  <c r="X106" i="1" s="1"/>
  <c r="Z106" i="1"/>
  <c r="AA106" i="1"/>
  <c r="U107" i="1"/>
  <c r="W107" i="1" s="1"/>
  <c r="V107" i="1"/>
  <c r="X107" i="1"/>
  <c r="Z107" i="1"/>
  <c r="AA107" i="1"/>
  <c r="U108" i="1"/>
  <c r="W108" i="1" s="1"/>
  <c r="V108" i="1"/>
  <c r="X108" i="1" s="1"/>
  <c r="Z108" i="1"/>
  <c r="AA108" i="1"/>
  <c r="U109" i="1"/>
  <c r="V109" i="1"/>
  <c r="X109" i="1" s="1"/>
  <c r="W109" i="1"/>
  <c r="Z109" i="1"/>
  <c r="AB109" i="1" s="1"/>
  <c r="AC109" i="1" s="1"/>
  <c r="AD109" i="1" s="1"/>
  <c r="AA109" i="1"/>
  <c r="U110" i="1"/>
  <c r="W110" i="1" s="1"/>
  <c r="V110" i="1"/>
  <c r="X110" i="1" s="1"/>
  <c r="Z110" i="1"/>
  <c r="AA110" i="1"/>
  <c r="AB110" i="1"/>
  <c r="AC110" i="1" s="1"/>
  <c r="AD110" i="1" s="1"/>
  <c r="U111" i="1"/>
  <c r="W111" i="1" s="1"/>
  <c r="V111" i="1"/>
  <c r="X111" i="1" s="1"/>
  <c r="Z111" i="1"/>
  <c r="AB111" i="1" s="1"/>
  <c r="AC111" i="1" s="1"/>
  <c r="AD111" i="1" s="1"/>
  <c r="AA111" i="1"/>
  <c r="U112" i="1"/>
  <c r="W112" i="1" s="1"/>
  <c r="V112" i="1"/>
  <c r="X112" i="1"/>
  <c r="Z112" i="1"/>
  <c r="AA112" i="1"/>
  <c r="U113" i="1"/>
  <c r="W113" i="1" s="1"/>
  <c r="V113" i="1"/>
  <c r="X113" i="1" s="1"/>
  <c r="Z113" i="1"/>
  <c r="AA113" i="1"/>
  <c r="AB113" i="1"/>
  <c r="AC113" i="1" s="1"/>
  <c r="AD113" i="1" s="1"/>
  <c r="U114" i="1"/>
  <c r="W114" i="1" s="1"/>
  <c r="V114" i="1"/>
  <c r="X114" i="1" s="1"/>
  <c r="Z114" i="1"/>
  <c r="AA114" i="1"/>
  <c r="U115" i="1"/>
  <c r="W115" i="1" s="1"/>
  <c r="V115" i="1"/>
  <c r="X115" i="1" s="1"/>
  <c r="Z115" i="1"/>
  <c r="AB115" i="1" s="1"/>
  <c r="AC115" i="1" s="1"/>
  <c r="AD115" i="1" s="1"/>
  <c r="AA115" i="1"/>
  <c r="U116" i="1"/>
  <c r="W116" i="1" s="1"/>
  <c r="V116" i="1"/>
  <c r="X116" i="1" s="1"/>
  <c r="Z116" i="1"/>
  <c r="AA116" i="1"/>
  <c r="U117" i="1"/>
  <c r="V117" i="1"/>
  <c r="W117" i="1"/>
  <c r="X117" i="1"/>
  <c r="Z117" i="1"/>
  <c r="AB117" i="1" s="1"/>
  <c r="AC117" i="1" s="1"/>
  <c r="AD117" i="1" s="1"/>
  <c r="AA117" i="1"/>
  <c r="AB14" i="1" l="1"/>
  <c r="AC14" i="1" s="1"/>
  <c r="AD14" i="1" s="1"/>
  <c r="AB22" i="1"/>
  <c r="AC22" i="1" s="1"/>
  <c r="AD22" i="1" s="1"/>
  <c r="AB114" i="1"/>
  <c r="AC114" i="1" s="1"/>
  <c r="AD114" i="1" s="1"/>
  <c r="AB95" i="1"/>
  <c r="AC95" i="1" s="1"/>
  <c r="AD95" i="1" s="1"/>
  <c r="AB56" i="1"/>
  <c r="AC56" i="1" s="1"/>
  <c r="AD56" i="1" s="1"/>
  <c r="AB53" i="1"/>
  <c r="AC53" i="1" s="1"/>
  <c r="AD53" i="1" s="1"/>
  <c r="AB44" i="1"/>
  <c r="AC44" i="1" s="1"/>
  <c r="AD44" i="1" s="1"/>
  <c r="AB24" i="1"/>
  <c r="AC24" i="1" s="1"/>
  <c r="AD24" i="1" s="1"/>
  <c r="AB8" i="1"/>
  <c r="AC8" i="1" s="1"/>
  <c r="AD8" i="1" s="1"/>
  <c r="AB50" i="1"/>
  <c r="AC50" i="1" s="1"/>
  <c r="AD50" i="1" s="1"/>
  <c r="AB47" i="1"/>
  <c r="AC47" i="1" s="1"/>
  <c r="AD47" i="1" s="1"/>
  <c r="AB80" i="1"/>
  <c r="AC80" i="1" s="1"/>
  <c r="AD80" i="1" s="1"/>
  <c r="AB77" i="1"/>
  <c r="AC77" i="1" s="1"/>
  <c r="AD77" i="1" s="1"/>
  <c r="AB61" i="1"/>
  <c r="AC61" i="1" s="1"/>
  <c r="AD61" i="1" s="1"/>
  <c r="AB38" i="1"/>
  <c r="AC38" i="1" s="1"/>
  <c r="AD38" i="1" s="1"/>
  <c r="AB32" i="1"/>
  <c r="AC32" i="1" s="1"/>
  <c r="AD32" i="1" s="1"/>
  <c r="AB107" i="1"/>
  <c r="AC107" i="1" s="1"/>
  <c r="AD107" i="1" s="1"/>
  <c r="AB79" i="1"/>
  <c r="AC79" i="1" s="1"/>
  <c r="AD79" i="1" s="1"/>
  <c r="AB63" i="1"/>
  <c r="AC63" i="1" s="1"/>
  <c r="AD63" i="1" s="1"/>
  <c r="AB15" i="1"/>
  <c r="AC15" i="1" s="1"/>
  <c r="AD15" i="1" s="1"/>
  <c r="AB30" i="1"/>
  <c r="AC30" i="1" s="1"/>
  <c r="AD30" i="1" s="1"/>
  <c r="AB11" i="1"/>
  <c r="AC11" i="1" s="1"/>
  <c r="AD11" i="1" s="1"/>
  <c r="AB70" i="1"/>
  <c r="AC70" i="1" s="1"/>
  <c r="AD70" i="1" s="1"/>
  <c r="AB99" i="1"/>
  <c r="AC99" i="1" s="1"/>
  <c r="AD99" i="1" s="1"/>
  <c r="AB82" i="1"/>
  <c r="AC82" i="1" s="1"/>
  <c r="AD82" i="1" s="1"/>
  <c r="AB34" i="1"/>
  <c r="AC34" i="1" s="1"/>
  <c r="AD34" i="1" s="1"/>
  <c r="AB12" i="1"/>
  <c r="AC12" i="1" s="1"/>
  <c r="AD12" i="1" s="1"/>
  <c r="AB36" i="1"/>
  <c r="AC36" i="1" s="1"/>
  <c r="AD36" i="1" s="1"/>
  <c r="AB94" i="1"/>
  <c r="AC94" i="1" s="1"/>
  <c r="AD94" i="1" s="1"/>
  <c r="AB85" i="1"/>
  <c r="AC85" i="1" s="1"/>
  <c r="AD85" i="1" s="1"/>
  <c r="AB66" i="1"/>
  <c r="AC66" i="1" s="1"/>
  <c r="AD66" i="1" s="1"/>
  <c r="AB73" i="1"/>
  <c r="AC73" i="1" s="1"/>
  <c r="AD73" i="1" s="1"/>
  <c r="AB65" i="1"/>
  <c r="AC65" i="1" s="1"/>
  <c r="AD65" i="1" s="1"/>
  <c r="AB39" i="1"/>
  <c r="AC39" i="1" s="1"/>
  <c r="AD39" i="1" s="1"/>
  <c r="AB91" i="1"/>
  <c r="AC91" i="1" s="1"/>
  <c r="AD91" i="1" s="1"/>
  <c r="AB55" i="1"/>
  <c r="AC55" i="1" s="1"/>
  <c r="AD55" i="1" s="1"/>
  <c r="AB101" i="1"/>
  <c r="AC101" i="1" s="1"/>
  <c r="AD101" i="1" s="1"/>
  <c r="AB84" i="1"/>
  <c r="AC84" i="1" s="1"/>
  <c r="AD84" i="1" s="1"/>
  <c r="AB81" i="1"/>
  <c r="AC81" i="1" s="1"/>
  <c r="AD81" i="1" s="1"/>
  <c r="AB51" i="1"/>
  <c r="AC51" i="1" s="1"/>
  <c r="AD51" i="1" s="1"/>
  <c r="AB45" i="1"/>
  <c r="AC45" i="1" s="1"/>
  <c r="AD45" i="1" s="1"/>
  <c r="AB104" i="1"/>
  <c r="AC104" i="1" s="1"/>
  <c r="AD104" i="1" s="1"/>
  <c r="AB76" i="1"/>
  <c r="AC76" i="1" s="1"/>
  <c r="AD76" i="1" s="1"/>
  <c r="AB52" i="1"/>
  <c r="AC52" i="1" s="1"/>
  <c r="AD52" i="1" s="1"/>
  <c r="AB26" i="1"/>
  <c r="AC26" i="1" s="1"/>
  <c r="AD26" i="1" s="1"/>
  <c r="AB112" i="1"/>
  <c r="AC112" i="1" s="1"/>
  <c r="AD112" i="1" s="1"/>
  <c r="AB102" i="1"/>
  <c r="AC102" i="1" s="1"/>
  <c r="AD102" i="1" s="1"/>
  <c r="AB106" i="1"/>
  <c r="AC106" i="1" s="1"/>
  <c r="AD106" i="1" s="1"/>
  <c r="AB116" i="1"/>
  <c r="AC116" i="1" s="1"/>
  <c r="AD116" i="1" s="1"/>
  <c r="AB46" i="1"/>
  <c r="AC46" i="1" s="1"/>
  <c r="AD46" i="1" s="1"/>
  <c r="AB71" i="1"/>
  <c r="AC71" i="1" s="1"/>
  <c r="AD71" i="1" s="1"/>
  <c r="AB92" i="1"/>
  <c r="AC92" i="1" s="1"/>
  <c r="AD92" i="1" s="1"/>
  <c r="AB93" i="1"/>
  <c r="AC93" i="1" s="1"/>
  <c r="AD93" i="1" s="1"/>
  <c r="AB28" i="1"/>
  <c r="AC28" i="1" s="1"/>
  <c r="AD28" i="1" s="1"/>
  <c r="AB108" i="1"/>
  <c r="AC108" i="1" s="1"/>
  <c r="AD108" i="1" s="1"/>
  <c r="AB100" i="1"/>
  <c r="AC100" i="1" s="1"/>
  <c r="AD100" i="1" s="1"/>
  <c r="AB60" i="1"/>
  <c r="AC60" i="1" s="1"/>
  <c r="AD60" i="1" s="1"/>
  <c r="AB20" i="1"/>
  <c r="AC20" i="1" s="1"/>
  <c r="AD20" i="1" s="1"/>
  <c r="L20" i="1"/>
  <c r="L26" i="1"/>
  <c r="K29" i="1"/>
  <c r="K30" i="1"/>
  <c r="L32" i="1"/>
  <c r="K32" i="1"/>
  <c r="L36" i="1"/>
  <c r="K38" i="1"/>
  <c r="K40" i="1"/>
  <c r="L40" i="1"/>
  <c r="L41" i="1"/>
  <c r="L43" i="1"/>
  <c r="K43" i="1"/>
  <c r="K47" i="1"/>
  <c r="K48" i="1"/>
  <c r="K49" i="1"/>
  <c r="L49" i="1"/>
  <c r="K65" i="1"/>
  <c r="K67" i="1"/>
  <c r="K70" i="1"/>
  <c r="L72" i="1"/>
  <c r="K77" i="1"/>
  <c r="L77" i="1"/>
  <c r="L80" i="1"/>
  <c r="L81" i="1"/>
  <c r="L83" i="1"/>
  <c r="L88" i="1"/>
  <c r="K94" i="1"/>
  <c r="L94" i="1"/>
  <c r="L96" i="1"/>
  <c r="K99" i="1"/>
  <c r="L99" i="1"/>
  <c r="L101" i="1"/>
  <c r="K102" i="1"/>
  <c r="K104" i="1"/>
  <c r="L104" i="1"/>
  <c r="L107" i="1"/>
  <c r="L109" i="1"/>
  <c r="K110" i="1"/>
  <c r="L110" i="1"/>
  <c r="K113" i="1"/>
  <c r="L113" i="1"/>
  <c r="L115" i="1"/>
  <c r="K116" i="1"/>
  <c r="J118" i="1"/>
  <c r="I118" i="1"/>
  <c r="J119" i="1" s="1"/>
  <c r="H118" i="1"/>
  <c r="G118" i="1"/>
  <c r="F118" i="1"/>
  <c r="E118" i="1"/>
  <c r="K117" i="1"/>
  <c r="L117" i="1"/>
  <c r="O117" i="1"/>
  <c r="Q117" i="1" s="1"/>
  <c r="N117" i="1"/>
  <c r="P117" i="1" s="1"/>
  <c r="B117" i="1"/>
  <c r="A117" i="1"/>
  <c r="L116" i="1"/>
  <c r="O116" i="1"/>
  <c r="Q116" i="1" s="1"/>
  <c r="N116" i="1"/>
  <c r="P116" i="1" s="1"/>
  <c r="B116" i="1"/>
  <c r="A116" i="1"/>
  <c r="O115" i="1"/>
  <c r="Q115" i="1" s="1"/>
  <c r="N115" i="1"/>
  <c r="P115" i="1" s="1"/>
  <c r="K115" i="1"/>
  <c r="B115" i="1"/>
  <c r="A115" i="1"/>
  <c r="L114" i="1"/>
  <c r="O114" i="1"/>
  <c r="Q114" i="1" s="1"/>
  <c r="N114" i="1"/>
  <c r="P114" i="1" s="1"/>
  <c r="K114" i="1"/>
  <c r="B114" i="1"/>
  <c r="A114" i="1"/>
  <c r="O113" i="1"/>
  <c r="Q113" i="1" s="1"/>
  <c r="N113" i="1"/>
  <c r="P113" i="1" s="1"/>
  <c r="B113" i="1"/>
  <c r="A113" i="1"/>
  <c r="O112" i="1"/>
  <c r="Q112" i="1" s="1"/>
  <c r="N112" i="1"/>
  <c r="P112" i="1" s="1"/>
  <c r="L112" i="1"/>
  <c r="K112" i="1"/>
  <c r="B112" i="1"/>
  <c r="A112" i="1"/>
  <c r="L111" i="1"/>
  <c r="K111" i="1"/>
  <c r="O111" i="1"/>
  <c r="Q111" i="1" s="1"/>
  <c r="N111" i="1"/>
  <c r="P111" i="1" s="1"/>
  <c r="B111" i="1"/>
  <c r="A111" i="1"/>
  <c r="O110" i="1"/>
  <c r="Q110" i="1" s="1"/>
  <c r="N110" i="1"/>
  <c r="P110" i="1" s="1"/>
  <c r="B110" i="1"/>
  <c r="A110" i="1"/>
  <c r="K109" i="1"/>
  <c r="O109" i="1"/>
  <c r="Q109" i="1" s="1"/>
  <c r="N109" i="1"/>
  <c r="P109" i="1" s="1"/>
  <c r="B109" i="1"/>
  <c r="A109" i="1"/>
  <c r="L108" i="1"/>
  <c r="K108" i="1"/>
  <c r="O108" i="1"/>
  <c r="Q108" i="1" s="1"/>
  <c r="N108" i="1"/>
  <c r="P108" i="1" s="1"/>
  <c r="B108" i="1"/>
  <c r="A108" i="1"/>
  <c r="K107" i="1"/>
  <c r="O107" i="1"/>
  <c r="Q107" i="1" s="1"/>
  <c r="N107" i="1"/>
  <c r="P107" i="1" s="1"/>
  <c r="B107" i="1"/>
  <c r="A107" i="1"/>
  <c r="O106" i="1"/>
  <c r="Q106" i="1" s="1"/>
  <c r="N106" i="1"/>
  <c r="P106" i="1" s="1"/>
  <c r="L106" i="1"/>
  <c r="K106" i="1"/>
  <c r="B106" i="1"/>
  <c r="A106" i="1"/>
  <c r="K105" i="1"/>
  <c r="O105" i="1"/>
  <c r="Q105" i="1" s="1"/>
  <c r="N105" i="1"/>
  <c r="P105" i="1" s="1"/>
  <c r="L105" i="1"/>
  <c r="B105" i="1"/>
  <c r="A105" i="1"/>
  <c r="O104" i="1"/>
  <c r="Q104" i="1" s="1"/>
  <c r="N104" i="1"/>
  <c r="P104" i="1" s="1"/>
  <c r="B104" i="1"/>
  <c r="A104" i="1"/>
  <c r="O103" i="1"/>
  <c r="Q103" i="1" s="1"/>
  <c r="N103" i="1"/>
  <c r="P103" i="1" s="1"/>
  <c r="L103" i="1"/>
  <c r="K103" i="1"/>
  <c r="B103" i="1"/>
  <c r="A103" i="1"/>
  <c r="L102" i="1"/>
  <c r="O102" i="1"/>
  <c r="Q102" i="1" s="1"/>
  <c r="N102" i="1"/>
  <c r="P102" i="1" s="1"/>
  <c r="B102" i="1"/>
  <c r="A102" i="1"/>
  <c r="K101" i="1"/>
  <c r="O101" i="1"/>
  <c r="Q101" i="1" s="1"/>
  <c r="N101" i="1"/>
  <c r="P101" i="1" s="1"/>
  <c r="B101" i="1"/>
  <c r="A101" i="1"/>
  <c r="L100" i="1"/>
  <c r="K100" i="1"/>
  <c r="O100" i="1"/>
  <c r="Q100" i="1" s="1"/>
  <c r="N100" i="1"/>
  <c r="P100" i="1" s="1"/>
  <c r="B100" i="1"/>
  <c r="A100" i="1"/>
  <c r="O99" i="1"/>
  <c r="Q99" i="1" s="1"/>
  <c r="N99" i="1"/>
  <c r="P99" i="1" s="1"/>
  <c r="R99" i="1" s="1"/>
  <c r="S99" i="1" s="1"/>
  <c r="B99" i="1"/>
  <c r="A99" i="1"/>
  <c r="K98" i="1"/>
  <c r="O98" i="1"/>
  <c r="Q98" i="1" s="1"/>
  <c r="N98" i="1"/>
  <c r="P98" i="1" s="1"/>
  <c r="L98" i="1"/>
  <c r="B98" i="1"/>
  <c r="A98" i="1"/>
  <c r="L97" i="1"/>
  <c r="K97" i="1"/>
  <c r="O97" i="1"/>
  <c r="Q97" i="1" s="1"/>
  <c r="N97" i="1"/>
  <c r="P97" i="1" s="1"/>
  <c r="B97" i="1"/>
  <c r="A97" i="1"/>
  <c r="K96" i="1"/>
  <c r="O96" i="1"/>
  <c r="Q96" i="1" s="1"/>
  <c r="N96" i="1"/>
  <c r="P96" i="1" s="1"/>
  <c r="B96" i="1"/>
  <c r="A96" i="1"/>
  <c r="L95" i="1"/>
  <c r="K95" i="1"/>
  <c r="O95" i="1"/>
  <c r="Q95" i="1" s="1"/>
  <c r="N95" i="1"/>
  <c r="P95" i="1" s="1"/>
  <c r="B95" i="1"/>
  <c r="A95" i="1"/>
  <c r="O94" i="1"/>
  <c r="Q94" i="1" s="1"/>
  <c r="N94" i="1"/>
  <c r="P94" i="1" s="1"/>
  <c r="B94" i="1"/>
  <c r="A94" i="1"/>
  <c r="O93" i="1"/>
  <c r="Q93" i="1" s="1"/>
  <c r="N93" i="1"/>
  <c r="P93" i="1" s="1"/>
  <c r="L93" i="1"/>
  <c r="K93" i="1"/>
  <c r="B93" i="1"/>
  <c r="A93" i="1"/>
  <c r="L92" i="1"/>
  <c r="K92" i="1"/>
  <c r="O92" i="1"/>
  <c r="Q92" i="1" s="1"/>
  <c r="N92" i="1"/>
  <c r="P92" i="1" s="1"/>
  <c r="B92" i="1"/>
  <c r="A92" i="1"/>
  <c r="K91" i="1"/>
  <c r="L91" i="1"/>
  <c r="O91" i="1"/>
  <c r="Q91" i="1" s="1"/>
  <c r="N91" i="1"/>
  <c r="P91" i="1" s="1"/>
  <c r="B91" i="1"/>
  <c r="A91" i="1"/>
  <c r="L90" i="1"/>
  <c r="K90" i="1"/>
  <c r="O90" i="1"/>
  <c r="Q90" i="1" s="1"/>
  <c r="N90" i="1"/>
  <c r="P90" i="1" s="1"/>
  <c r="B90" i="1"/>
  <c r="A90" i="1"/>
  <c r="K89" i="1"/>
  <c r="O89" i="1"/>
  <c r="Q89" i="1" s="1"/>
  <c r="N89" i="1"/>
  <c r="P89" i="1" s="1"/>
  <c r="L89" i="1"/>
  <c r="B89" i="1"/>
  <c r="A89" i="1"/>
  <c r="O88" i="1"/>
  <c r="Q88" i="1" s="1"/>
  <c r="N88" i="1"/>
  <c r="P88" i="1" s="1"/>
  <c r="K88" i="1"/>
  <c r="B88" i="1"/>
  <c r="A88" i="1"/>
  <c r="K87" i="1"/>
  <c r="O87" i="1"/>
  <c r="Q87" i="1" s="1"/>
  <c r="N87" i="1"/>
  <c r="P87" i="1" s="1"/>
  <c r="L87" i="1"/>
  <c r="B87" i="1"/>
  <c r="A87" i="1"/>
  <c r="K86" i="1"/>
  <c r="O86" i="1"/>
  <c r="Q86" i="1" s="1"/>
  <c r="N86" i="1"/>
  <c r="P86" i="1" s="1"/>
  <c r="R86" i="1" s="1"/>
  <c r="S86" i="1" s="1"/>
  <c r="L86" i="1"/>
  <c r="B86" i="1"/>
  <c r="A86" i="1"/>
  <c r="L85" i="1"/>
  <c r="K85" i="1"/>
  <c r="O85" i="1"/>
  <c r="Q85" i="1" s="1"/>
  <c r="N85" i="1"/>
  <c r="P85" i="1" s="1"/>
  <c r="B85" i="1"/>
  <c r="A85" i="1"/>
  <c r="K84" i="1"/>
  <c r="O84" i="1"/>
  <c r="Q84" i="1" s="1"/>
  <c r="N84" i="1"/>
  <c r="P84" i="1" s="1"/>
  <c r="L84" i="1"/>
  <c r="B84" i="1"/>
  <c r="A84" i="1"/>
  <c r="K83" i="1"/>
  <c r="O83" i="1"/>
  <c r="Q83" i="1" s="1"/>
  <c r="N83" i="1"/>
  <c r="P83" i="1" s="1"/>
  <c r="B83" i="1"/>
  <c r="A83" i="1"/>
  <c r="O82" i="1"/>
  <c r="Q82" i="1" s="1"/>
  <c r="N82" i="1"/>
  <c r="P82" i="1" s="1"/>
  <c r="L82" i="1"/>
  <c r="K82" i="1"/>
  <c r="B82" i="1"/>
  <c r="A82" i="1"/>
  <c r="K81" i="1"/>
  <c r="O81" i="1"/>
  <c r="Q81" i="1" s="1"/>
  <c r="N81" i="1"/>
  <c r="P81" i="1" s="1"/>
  <c r="B81" i="1"/>
  <c r="A81" i="1"/>
  <c r="K80" i="1"/>
  <c r="O80" i="1"/>
  <c r="Q80" i="1" s="1"/>
  <c r="N80" i="1"/>
  <c r="P80" i="1" s="1"/>
  <c r="B80" i="1"/>
  <c r="A80" i="1"/>
  <c r="K79" i="1"/>
  <c r="L79" i="1"/>
  <c r="O79" i="1"/>
  <c r="Q79" i="1" s="1"/>
  <c r="N79" i="1"/>
  <c r="P79" i="1" s="1"/>
  <c r="B79" i="1"/>
  <c r="A79" i="1"/>
  <c r="L78" i="1"/>
  <c r="K78" i="1"/>
  <c r="O78" i="1"/>
  <c r="Q78" i="1" s="1"/>
  <c r="N78" i="1"/>
  <c r="P78" i="1" s="1"/>
  <c r="B78" i="1"/>
  <c r="A78" i="1"/>
  <c r="O77" i="1"/>
  <c r="Q77" i="1" s="1"/>
  <c r="N77" i="1"/>
  <c r="P77" i="1" s="1"/>
  <c r="B77" i="1"/>
  <c r="A77" i="1"/>
  <c r="L76" i="1"/>
  <c r="K76" i="1"/>
  <c r="O76" i="1"/>
  <c r="Q76" i="1" s="1"/>
  <c r="N76" i="1"/>
  <c r="P76" i="1" s="1"/>
  <c r="R76" i="1" s="1"/>
  <c r="S76" i="1" s="1"/>
  <c r="B76" i="1"/>
  <c r="A76" i="1"/>
  <c r="K75" i="1"/>
  <c r="L75" i="1"/>
  <c r="O75" i="1"/>
  <c r="Q75" i="1" s="1"/>
  <c r="N75" i="1"/>
  <c r="P75" i="1" s="1"/>
  <c r="B75" i="1"/>
  <c r="A75" i="1"/>
  <c r="L74" i="1"/>
  <c r="K74" i="1"/>
  <c r="O74" i="1"/>
  <c r="Q74" i="1" s="1"/>
  <c r="N74" i="1"/>
  <c r="P74" i="1" s="1"/>
  <c r="B74" i="1"/>
  <c r="A74" i="1"/>
  <c r="L73" i="1"/>
  <c r="K73" i="1"/>
  <c r="O73" i="1"/>
  <c r="Q73" i="1" s="1"/>
  <c r="N73" i="1"/>
  <c r="P73" i="1" s="1"/>
  <c r="B73" i="1"/>
  <c r="A73" i="1"/>
  <c r="K72" i="1"/>
  <c r="O72" i="1"/>
  <c r="Q72" i="1" s="1"/>
  <c r="N72" i="1"/>
  <c r="P72" i="1" s="1"/>
  <c r="B72" i="1"/>
  <c r="A72" i="1"/>
  <c r="L71" i="1"/>
  <c r="K71" i="1"/>
  <c r="O71" i="1"/>
  <c r="Q71" i="1" s="1"/>
  <c r="N71" i="1"/>
  <c r="P71" i="1" s="1"/>
  <c r="B71" i="1"/>
  <c r="A71" i="1"/>
  <c r="L70" i="1"/>
  <c r="O70" i="1"/>
  <c r="Q70" i="1" s="1"/>
  <c r="N70" i="1"/>
  <c r="P70" i="1" s="1"/>
  <c r="B70" i="1"/>
  <c r="A70" i="1"/>
  <c r="L69" i="1"/>
  <c r="K69" i="1"/>
  <c r="O69" i="1"/>
  <c r="Q69" i="1" s="1"/>
  <c r="N69" i="1"/>
  <c r="P69" i="1" s="1"/>
  <c r="B69" i="1"/>
  <c r="A69" i="1"/>
  <c r="L68" i="1"/>
  <c r="O68" i="1"/>
  <c r="Q68" i="1" s="1"/>
  <c r="N68" i="1"/>
  <c r="P68" i="1" s="1"/>
  <c r="K68" i="1"/>
  <c r="B68" i="1"/>
  <c r="A68" i="1"/>
  <c r="L67" i="1"/>
  <c r="O67" i="1"/>
  <c r="Q67" i="1" s="1"/>
  <c r="N67" i="1"/>
  <c r="P67" i="1" s="1"/>
  <c r="B67" i="1"/>
  <c r="A67" i="1"/>
  <c r="L66" i="1"/>
  <c r="O66" i="1"/>
  <c r="Q66" i="1" s="1"/>
  <c r="N66" i="1"/>
  <c r="P66" i="1" s="1"/>
  <c r="R66" i="1" s="1"/>
  <c r="S66" i="1" s="1"/>
  <c r="K66" i="1"/>
  <c r="B66" i="1"/>
  <c r="A66" i="1"/>
  <c r="O65" i="1"/>
  <c r="Q65" i="1" s="1"/>
  <c r="N65" i="1"/>
  <c r="P65" i="1" s="1"/>
  <c r="L65" i="1"/>
  <c r="B65" i="1"/>
  <c r="A65" i="1"/>
  <c r="K64" i="1"/>
  <c r="O64" i="1"/>
  <c r="Q64" i="1" s="1"/>
  <c r="N64" i="1"/>
  <c r="P64" i="1" s="1"/>
  <c r="L64" i="1"/>
  <c r="B64" i="1"/>
  <c r="A64" i="1"/>
  <c r="L63" i="1"/>
  <c r="O63" i="1"/>
  <c r="Q63" i="1" s="1"/>
  <c r="N63" i="1"/>
  <c r="P63" i="1" s="1"/>
  <c r="K63" i="1"/>
  <c r="B63" i="1"/>
  <c r="A63" i="1"/>
  <c r="K62" i="1"/>
  <c r="O62" i="1"/>
  <c r="Q62" i="1" s="1"/>
  <c r="N62" i="1"/>
  <c r="P62" i="1" s="1"/>
  <c r="L62" i="1"/>
  <c r="B62" i="1"/>
  <c r="A62" i="1"/>
  <c r="O61" i="1"/>
  <c r="Q61" i="1" s="1"/>
  <c r="N61" i="1"/>
  <c r="P61" i="1" s="1"/>
  <c r="R61" i="1" s="1"/>
  <c r="S61" i="1" s="1"/>
  <c r="L61" i="1"/>
  <c r="K61" i="1"/>
  <c r="B61" i="1"/>
  <c r="A61" i="1"/>
  <c r="K60" i="1"/>
  <c r="O60" i="1"/>
  <c r="Q60" i="1" s="1"/>
  <c r="N60" i="1"/>
  <c r="P60" i="1" s="1"/>
  <c r="R60" i="1" s="1"/>
  <c r="S60" i="1" s="1"/>
  <c r="L60" i="1"/>
  <c r="B60" i="1"/>
  <c r="A60" i="1"/>
  <c r="K59" i="1"/>
  <c r="L59" i="1"/>
  <c r="O59" i="1"/>
  <c r="Q59" i="1" s="1"/>
  <c r="N59" i="1"/>
  <c r="P59" i="1" s="1"/>
  <c r="B59" i="1"/>
  <c r="A59" i="1"/>
  <c r="K58" i="1"/>
  <c r="L58" i="1"/>
  <c r="O58" i="1"/>
  <c r="Q58" i="1" s="1"/>
  <c r="N58" i="1"/>
  <c r="P58" i="1" s="1"/>
  <c r="B58" i="1"/>
  <c r="A58" i="1"/>
  <c r="L57" i="1"/>
  <c r="K57" i="1"/>
  <c r="O57" i="1"/>
  <c r="Q57" i="1" s="1"/>
  <c r="N57" i="1"/>
  <c r="P57" i="1" s="1"/>
  <c r="B57" i="1"/>
  <c r="A57" i="1"/>
  <c r="L56" i="1"/>
  <c r="K56" i="1"/>
  <c r="O56" i="1"/>
  <c r="Q56" i="1" s="1"/>
  <c r="N56" i="1"/>
  <c r="P56" i="1" s="1"/>
  <c r="B56" i="1"/>
  <c r="A56" i="1"/>
  <c r="L55" i="1"/>
  <c r="K55" i="1"/>
  <c r="O55" i="1"/>
  <c r="Q55" i="1" s="1"/>
  <c r="N55" i="1"/>
  <c r="P55" i="1" s="1"/>
  <c r="R55" i="1" s="1"/>
  <c r="S55" i="1" s="1"/>
  <c r="B55" i="1"/>
  <c r="A55" i="1"/>
  <c r="L54" i="1"/>
  <c r="O54" i="1"/>
  <c r="Q54" i="1" s="1"/>
  <c r="N54" i="1"/>
  <c r="P54" i="1" s="1"/>
  <c r="K54" i="1"/>
  <c r="B54" i="1"/>
  <c r="A54" i="1"/>
  <c r="K53" i="1"/>
  <c r="O53" i="1"/>
  <c r="Q53" i="1" s="1"/>
  <c r="N53" i="1"/>
  <c r="P53" i="1" s="1"/>
  <c r="L53" i="1"/>
  <c r="B53" i="1"/>
  <c r="A53" i="1"/>
  <c r="O52" i="1"/>
  <c r="Q52" i="1" s="1"/>
  <c r="N52" i="1"/>
  <c r="P52" i="1" s="1"/>
  <c r="R52" i="1" s="1"/>
  <c r="S52" i="1" s="1"/>
  <c r="L52" i="1"/>
  <c r="K52" i="1"/>
  <c r="B52" i="1"/>
  <c r="A52" i="1"/>
  <c r="L51" i="1"/>
  <c r="K51" i="1"/>
  <c r="O51" i="1"/>
  <c r="Q51" i="1" s="1"/>
  <c r="N51" i="1"/>
  <c r="P51" i="1" s="1"/>
  <c r="B51" i="1"/>
  <c r="A51" i="1"/>
  <c r="K50" i="1"/>
  <c r="O50" i="1"/>
  <c r="Q50" i="1" s="1"/>
  <c r="N50" i="1"/>
  <c r="P50" i="1" s="1"/>
  <c r="L50" i="1"/>
  <c r="B50" i="1"/>
  <c r="A50" i="1"/>
  <c r="O49" i="1"/>
  <c r="Q49" i="1" s="1"/>
  <c r="N49" i="1"/>
  <c r="P49" i="1" s="1"/>
  <c r="B49" i="1"/>
  <c r="A49" i="1"/>
  <c r="L48" i="1"/>
  <c r="O48" i="1"/>
  <c r="Q48" i="1" s="1"/>
  <c r="N48" i="1"/>
  <c r="P48" i="1" s="1"/>
  <c r="B48" i="1"/>
  <c r="A48" i="1"/>
  <c r="L47" i="1"/>
  <c r="O47" i="1"/>
  <c r="Q47" i="1" s="1"/>
  <c r="N47" i="1"/>
  <c r="P47" i="1" s="1"/>
  <c r="B47" i="1"/>
  <c r="A47" i="1"/>
  <c r="L46" i="1"/>
  <c r="K46" i="1"/>
  <c r="O46" i="1"/>
  <c r="Q46" i="1" s="1"/>
  <c r="N46" i="1"/>
  <c r="P46" i="1" s="1"/>
  <c r="B46" i="1"/>
  <c r="A46" i="1"/>
  <c r="L45" i="1"/>
  <c r="K45" i="1"/>
  <c r="O45" i="1"/>
  <c r="Q45" i="1" s="1"/>
  <c r="N45" i="1"/>
  <c r="P45" i="1" s="1"/>
  <c r="B45" i="1"/>
  <c r="A45" i="1"/>
  <c r="O44" i="1"/>
  <c r="Q44" i="1" s="1"/>
  <c r="N44" i="1"/>
  <c r="P44" i="1" s="1"/>
  <c r="L44" i="1"/>
  <c r="K44" i="1"/>
  <c r="B44" i="1"/>
  <c r="A44" i="1"/>
  <c r="O43" i="1"/>
  <c r="Q43" i="1" s="1"/>
  <c r="N43" i="1"/>
  <c r="P43" i="1" s="1"/>
  <c r="B43" i="1"/>
  <c r="A43" i="1"/>
  <c r="L42" i="1"/>
  <c r="K42" i="1"/>
  <c r="O42" i="1"/>
  <c r="Q42" i="1" s="1"/>
  <c r="N42" i="1"/>
  <c r="P42" i="1" s="1"/>
  <c r="B42" i="1"/>
  <c r="A42" i="1"/>
  <c r="O41" i="1"/>
  <c r="Q41" i="1" s="1"/>
  <c r="N41" i="1"/>
  <c r="P41" i="1" s="1"/>
  <c r="K41" i="1"/>
  <c r="B41" i="1"/>
  <c r="A41" i="1"/>
  <c r="O40" i="1"/>
  <c r="Q40" i="1" s="1"/>
  <c r="N40" i="1"/>
  <c r="P40" i="1" s="1"/>
  <c r="B40" i="1"/>
  <c r="A40" i="1"/>
  <c r="L39" i="1"/>
  <c r="O39" i="1"/>
  <c r="Q39" i="1" s="1"/>
  <c r="N39" i="1"/>
  <c r="P39" i="1" s="1"/>
  <c r="K39" i="1"/>
  <c r="B39" i="1"/>
  <c r="A39" i="1"/>
  <c r="L38" i="1"/>
  <c r="O38" i="1"/>
  <c r="Q38" i="1" s="1"/>
  <c r="N38" i="1"/>
  <c r="P38" i="1" s="1"/>
  <c r="B38" i="1"/>
  <c r="A38" i="1"/>
  <c r="L37" i="1"/>
  <c r="K37" i="1"/>
  <c r="O37" i="1"/>
  <c r="Q37" i="1" s="1"/>
  <c r="N37" i="1"/>
  <c r="P37" i="1" s="1"/>
  <c r="B37" i="1"/>
  <c r="A37" i="1"/>
  <c r="K36" i="1"/>
  <c r="O36" i="1"/>
  <c r="Q36" i="1" s="1"/>
  <c r="N36" i="1"/>
  <c r="P36" i="1" s="1"/>
  <c r="B36" i="1"/>
  <c r="A36" i="1"/>
  <c r="L35" i="1"/>
  <c r="K35" i="1"/>
  <c r="O35" i="1"/>
  <c r="Q35" i="1" s="1"/>
  <c r="N35" i="1"/>
  <c r="P35" i="1" s="1"/>
  <c r="B35" i="1"/>
  <c r="A35" i="1"/>
  <c r="L34" i="1"/>
  <c r="O34" i="1"/>
  <c r="Q34" i="1" s="1"/>
  <c r="N34" i="1"/>
  <c r="P34" i="1" s="1"/>
  <c r="K34" i="1"/>
  <c r="B34" i="1"/>
  <c r="A34" i="1"/>
  <c r="O33" i="1"/>
  <c r="Q33" i="1" s="1"/>
  <c r="N33" i="1"/>
  <c r="P33" i="1" s="1"/>
  <c r="R33" i="1" s="1"/>
  <c r="S33" i="1" s="1"/>
  <c r="L33" i="1"/>
  <c r="K33" i="1"/>
  <c r="B33" i="1"/>
  <c r="A33" i="1"/>
  <c r="O32" i="1"/>
  <c r="Q32" i="1" s="1"/>
  <c r="N32" i="1"/>
  <c r="P32" i="1" s="1"/>
  <c r="B32" i="1"/>
  <c r="A32" i="1"/>
  <c r="L31" i="1"/>
  <c r="K31" i="1"/>
  <c r="O31" i="1"/>
  <c r="Q31" i="1" s="1"/>
  <c r="N31" i="1"/>
  <c r="P31" i="1" s="1"/>
  <c r="B31" i="1"/>
  <c r="A31" i="1"/>
  <c r="L30" i="1"/>
  <c r="O30" i="1"/>
  <c r="Q30" i="1" s="1"/>
  <c r="N30" i="1"/>
  <c r="P30" i="1" s="1"/>
  <c r="B30" i="1"/>
  <c r="A30" i="1"/>
  <c r="L29" i="1"/>
  <c r="O29" i="1"/>
  <c r="Q29" i="1" s="1"/>
  <c r="N29" i="1"/>
  <c r="P29" i="1" s="1"/>
  <c r="B29" i="1"/>
  <c r="A29" i="1"/>
  <c r="L28" i="1"/>
  <c r="K28" i="1"/>
  <c r="O28" i="1"/>
  <c r="Q28" i="1" s="1"/>
  <c r="N28" i="1"/>
  <c r="P28" i="1" s="1"/>
  <c r="B28" i="1"/>
  <c r="A28" i="1"/>
  <c r="L27" i="1"/>
  <c r="K27" i="1"/>
  <c r="O27" i="1"/>
  <c r="Q27" i="1" s="1"/>
  <c r="N27" i="1"/>
  <c r="P27" i="1" s="1"/>
  <c r="B27" i="1"/>
  <c r="A27" i="1"/>
  <c r="K26" i="1"/>
  <c r="O26" i="1"/>
  <c r="Q26" i="1" s="1"/>
  <c r="N26" i="1"/>
  <c r="P26" i="1" s="1"/>
  <c r="R26" i="1" s="1"/>
  <c r="S26" i="1" s="1"/>
  <c r="B26" i="1"/>
  <c r="A26" i="1"/>
  <c r="L25" i="1"/>
  <c r="K25" i="1"/>
  <c r="O25" i="1"/>
  <c r="Q25" i="1" s="1"/>
  <c r="N25" i="1"/>
  <c r="P25" i="1" s="1"/>
  <c r="B25" i="1"/>
  <c r="A25" i="1"/>
  <c r="L24" i="1"/>
  <c r="O24" i="1"/>
  <c r="Q24" i="1" s="1"/>
  <c r="N24" i="1"/>
  <c r="P24" i="1" s="1"/>
  <c r="K24" i="1"/>
  <c r="B24" i="1"/>
  <c r="A24" i="1"/>
  <c r="L23" i="1"/>
  <c r="O23" i="1"/>
  <c r="Q23" i="1" s="1"/>
  <c r="N23" i="1"/>
  <c r="P23" i="1" s="1"/>
  <c r="K23" i="1"/>
  <c r="B23" i="1"/>
  <c r="A23" i="1"/>
  <c r="O22" i="1"/>
  <c r="Q22" i="1" s="1"/>
  <c r="N22" i="1"/>
  <c r="P22" i="1" s="1"/>
  <c r="L22" i="1"/>
  <c r="K22" i="1"/>
  <c r="B22" i="1"/>
  <c r="A22" i="1"/>
  <c r="K21" i="1"/>
  <c r="O21" i="1"/>
  <c r="Q21" i="1" s="1"/>
  <c r="N21" i="1"/>
  <c r="P21" i="1" s="1"/>
  <c r="L21" i="1"/>
  <c r="B21" i="1"/>
  <c r="A21" i="1"/>
  <c r="O20" i="1"/>
  <c r="Q20" i="1" s="1"/>
  <c r="N20" i="1"/>
  <c r="P20" i="1" s="1"/>
  <c r="K20" i="1"/>
  <c r="B20" i="1"/>
  <c r="A20" i="1"/>
  <c r="O19" i="1"/>
  <c r="Q19" i="1" s="1"/>
  <c r="N19" i="1"/>
  <c r="P19" i="1" s="1"/>
  <c r="B19" i="1"/>
  <c r="A19" i="1"/>
  <c r="L18" i="1"/>
  <c r="O18" i="1"/>
  <c r="Q18" i="1" s="1"/>
  <c r="N18" i="1"/>
  <c r="P18" i="1" s="1"/>
  <c r="R18" i="1" s="1"/>
  <c r="S18" i="1" s="1"/>
  <c r="K18" i="1"/>
  <c r="B18" i="1"/>
  <c r="A18" i="1"/>
  <c r="O17" i="1"/>
  <c r="Q17" i="1" s="1"/>
  <c r="N17" i="1"/>
  <c r="P17" i="1" s="1"/>
  <c r="L17" i="1"/>
  <c r="K17" i="1"/>
  <c r="B17" i="1"/>
  <c r="A17" i="1"/>
  <c r="L16" i="1"/>
  <c r="K16" i="1"/>
  <c r="O16" i="1"/>
  <c r="Q16" i="1" s="1"/>
  <c r="N16" i="1"/>
  <c r="P16" i="1" s="1"/>
  <c r="R16" i="1" s="1"/>
  <c r="S16" i="1" s="1"/>
  <c r="B16" i="1"/>
  <c r="A16" i="1"/>
  <c r="O15" i="1"/>
  <c r="Q15" i="1" s="1"/>
  <c r="N15" i="1"/>
  <c r="P15" i="1" s="1"/>
  <c r="R15" i="1" s="1"/>
  <c r="S15" i="1" s="1"/>
  <c r="B15" i="1"/>
  <c r="A15" i="1"/>
  <c r="O14" i="1"/>
  <c r="Q14" i="1" s="1"/>
  <c r="N14" i="1"/>
  <c r="P14" i="1" s="1"/>
  <c r="B14" i="1"/>
  <c r="A14" i="1"/>
  <c r="O13" i="1"/>
  <c r="Q13" i="1" s="1"/>
  <c r="N13" i="1"/>
  <c r="P13" i="1" s="1"/>
  <c r="B13" i="1"/>
  <c r="A13" i="1"/>
  <c r="O12" i="1"/>
  <c r="Q12" i="1" s="1"/>
  <c r="N12" i="1"/>
  <c r="P12" i="1" s="1"/>
  <c r="B12" i="1"/>
  <c r="A12" i="1"/>
  <c r="O11" i="1"/>
  <c r="Q11" i="1" s="1"/>
  <c r="N11" i="1"/>
  <c r="P11" i="1" s="1"/>
  <c r="B11" i="1"/>
  <c r="A11" i="1"/>
  <c r="O10" i="1"/>
  <c r="Q10" i="1" s="1"/>
  <c r="N10" i="1"/>
  <c r="P10" i="1" s="1"/>
  <c r="R10" i="1" s="1"/>
  <c r="S10" i="1" s="1"/>
  <c r="B10" i="1"/>
  <c r="A10" i="1"/>
  <c r="O9" i="1"/>
  <c r="Q9" i="1" s="1"/>
  <c r="N9" i="1"/>
  <c r="P9" i="1" s="1"/>
  <c r="B9" i="1"/>
  <c r="A9" i="1"/>
  <c r="L8" i="1"/>
  <c r="K8" i="1"/>
  <c r="O8" i="1"/>
  <c r="Q8" i="1" s="1"/>
  <c r="N8" i="1"/>
  <c r="P8" i="1" s="1"/>
  <c r="B8" i="1"/>
  <c r="A8" i="1"/>
  <c r="L7" i="1"/>
  <c r="K7" i="1"/>
  <c r="O7" i="1"/>
  <c r="Q7" i="1" s="1"/>
  <c r="N7" i="1"/>
  <c r="P7" i="1" s="1"/>
  <c r="B7" i="1"/>
  <c r="A7" i="1"/>
  <c r="A1" i="1"/>
  <c r="AD118" i="1" l="1"/>
  <c r="R30" i="1"/>
  <c r="S30" i="1" s="1"/>
  <c r="R42" i="1"/>
  <c r="S42" i="1" s="1"/>
  <c r="R45" i="1"/>
  <c r="S45" i="1" s="1"/>
  <c r="R67" i="1"/>
  <c r="S67" i="1" s="1"/>
  <c r="R34" i="1"/>
  <c r="S34" i="1" s="1"/>
  <c r="R46" i="1"/>
  <c r="S46" i="1" s="1"/>
  <c r="R74" i="1"/>
  <c r="S74" i="1" s="1"/>
  <c r="R92" i="1"/>
  <c r="S92" i="1" s="1"/>
  <c r="R65" i="1"/>
  <c r="S65" i="1" s="1"/>
  <c r="R68" i="1"/>
  <c r="S68" i="1" s="1"/>
  <c r="R44" i="1"/>
  <c r="S44" i="1" s="1"/>
  <c r="R47" i="1"/>
  <c r="S47" i="1" s="1"/>
  <c r="R24" i="1"/>
  <c r="S24" i="1" s="1"/>
  <c r="R32" i="1"/>
  <c r="S32" i="1" s="1"/>
  <c r="R35" i="1"/>
  <c r="S35" i="1" s="1"/>
  <c r="R49" i="1"/>
  <c r="S49" i="1" s="1"/>
  <c r="R57" i="1"/>
  <c r="S57" i="1" s="1"/>
  <c r="R79" i="1"/>
  <c r="S79" i="1" s="1"/>
  <c r="R12" i="1"/>
  <c r="S12" i="1" s="1"/>
  <c r="R51" i="1"/>
  <c r="S51" i="1" s="1"/>
  <c r="R64" i="1"/>
  <c r="S64" i="1" s="1"/>
  <c r="R93" i="1"/>
  <c r="S93" i="1" s="1"/>
  <c r="R110" i="1"/>
  <c r="S110" i="1" s="1"/>
  <c r="R71" i="1"/>
  <c r="S71" i="1" s="1"/>
  <c r="R75" i="1"/>
  <c r="S75" i="1" s="1"/>
  <c r="R83" i="1"/>
  <c r="S83" i="1" s="1"/>
  <c r="R90" i="1"/>
  <c r="S90" i="1" s="1"/>
  <c r="R22" i="1"/>
  <c r="S22" i="1" s="1"/>
  <c r="R25" i="1"/>
  <c r="S25" i="1" s="1"/>
  <c r="R27" i="1"/>
  <c r="S27" i="1" s="1"/>
  <c r="R96" i="1"/>
  <c r="S96" i="1" s="1"/>
  <c r="F119" i="1"/>
  <c r="R13" i="1"/>
  <c r="S13" i="1" s="1"/>
  <c r="R101" i="1"/>
  <c r="S101" i="1" s="1"/>
  <c r="R77" i="1"/>
  <c r="S77" i="1" s="1"/>
  <c r="R11" i="1"/>
  <c r="S11" i="1" s="1"/>
  <c r="R48" i="1"/>
  <c r="S48" i="1" s="1"/>
  <c r="R58" i="1"/>
  <c r="S58" i="1" s="1"/>
  <c r="R39" i="1"/>
  <c r="S39" i="1" s="1"/>
  <c r="R20" i="1"/>
  <c r="S20" i="1" s="1"/>
  <c r="R28" i="1"/>
  <c r="S28" i="1" s="1"/>
  <c r="R80" i="1"/>
  <c r="S80" i="1" s="1"/>
  <c r="R95" i="1"/>
  <c r="S95" i="1" s="1"/>
  <c r="R98" i="1"/>
  <c r="S98" i="1" s="1"/>
  <c r="R112" i="1"/>
  <c r="S112" i="1" s="1"/>
  <c r="R108" i="1"/>
  <c r="S108" i="1" s="1"/>
  <c r="R36" i="1"/>
  <c r="S36" i="1" s="1"/>
  <c r="R87" i="1"/>
  <c r="S87" i="1" s="1"/>
  <c r="R107" i="1"/>
  <c r="S107" i="1" s="1"/>
  <c r="R113" i="1"/>
  <c r="S113" i="1" s="1"/>
  <c r="R69" i="1"/>
  <c r="S69" i="1" s="1"/>
  <c r="R7" i="1"/>
  <c r="S7" i="1" s="1"/>
  <c r="R38" i="1"/>
  <c r="S38" i="1" s="1"/>
  <c r="R17" i="1"/>
  <c r="S17" i="1" s="1"/>
  <c r="R106" i="1"/>
  <c r="S106" i="1" s="1"/>
  <c r="R29" i="1"/>
  <c r="S29" i="1" s="1"/>
  <c r="R84" i="1"/>
  <c r="S84" i="1" s="1"/>
  <c r="R91" i="1"/>
  <c r="S91" i="1" s="1"/>
  <c r="R9" i="1"/>
  <c r="S9" i="1" s="1"/>
  <c r="R37" i="1"/>
  <c r="S37" i="1" s="1"/>
  <c r="R89" i="1"/>
  <c r="S89" i="1" s="1"/>
  <c r="R104" i="1"/>
  <c r="S104" i="1" s="1"/>
  <c r="R109" i="1"/>
  <c r="S109" i="1" s="1"/>
  <c r="R50" i="1"/>
  <c r="S50" i="1" s="1"/>
  <c r="R117" i="1"/>
  <c r="S117" i="1" s="1"/>
  <c r="R23" i="1"/>
  <c r="S23" i="1" s="1"/>
  <c r="R100" i="1"/>
  <c r="S100" i="1" s="1"/>
  <c r="R102" i="1"/>
  <c r="S102" i="1" s="1"/>
  <c r="R62" i="1"/>
  <c r="S62" i="1" s="1"/>
  <c r="R82" i="1"/>
  <c r="S82" i="1" s="1"/>
  <c r="R70" i="1"/>
  <c r="S70" i="1" s="1"/>
  <c r="R56" i="1"/>
  <c r="S56" i="1" s="1"/>
  <c r="R14" i="1"/>
  <c r="S14" i="1" s="1"/>
  <c r="R78" i="1"/>
  <c r="S78" i="1" s="1"/>
  <c r="R40" i="1"/>
  <c r="S40" i="1" s="1"/>
  <c r="R8" i="1"/>
  <c r="S8" i="1" s="1"/>
  <c r="R59" i="1"/>
  <c r="S59" i="1" s="1"/>
  <c r="R41" i="1"/>
  <c r="S41" i="1" s="1"/>
  <c r="R54" i="1"/>
  <c r="S54" i="1" s="1"/>
  <c r="R53" i="1"/>
  <c r="S53" i="1" s="1"/>
  <c r="R85" i="1"/>
  <c r="S85" i="1" s="1"/>
  <c r="R21" i="1"/>
  <c r="S21" i="1" s="1"/>
  <c r="R88" i="1"/>
  <c r="S88" i="1" s="1"/>
  <c r="R43" i="1"/>
  <c r="S43" i="1" s="1"/>
  <c r="R63" i="1"/>
  <c r="S63" i="1" s="1"/>
  <c r="R81" i="1"/>
  <c r="S81" i="1" s="1"/>
  <c r="R19" i="1"/>
  <c r="S19" i="1" s="1"/>
  <c r="R31" i="1"/>
  <c r="S31" i="1" s="1"/>
  <c r="R103" i="1"/>
  <c r="S103" i="1" s="1"/>
  <c r="R115" i="1"/>
  <c r="S115" i="1" s="1"/>
  <c r="R105" i="1"/>
  <c r="S105" i="1" s="1"/>
  <c r="R114" i="1"/>
  <c r="S114" i="1" s="1"/>
  <c r="R73" i="1"/>
  <c r="S73" i="1" s="1"/>
  <c r="R94" i="1"/>
  <c r="S94" i="1" s="1"/>
  <c r="R97" i="1"/>
  <c r="S97" i="1" s="1"/>
  <c r="R111" i="1"/>
  <c r="S111" i="1" s="1"/>
  <c r="R72" i="1"/>
  <c r="S72" i="1" s="1"/>
  <c r="R116" i="1"/>
  <c r="S116" i="1" s="1"/>
  <c r="H119" i="1"/>
  <c r="G119" i="1"/>
  <c r="E119" i="1"/>
  <c r="I119" i="1"/>
  <c r="S118" i="1" l="1"/>
</calcChain>
</file>

<file path=xl/sharedStrings.xml><?xml version="1.0" encoding="utf-8"?>
<sst xmlns="http://schemas.openxmlformats.org/spreadsheetml/2006/main" count="269" uniqueCount="248">
  <si>
    <t>งบทดลองรายไตรมาส ไตรมาสที่ 2</t>
  </si>
  <si>
    <t>สำหรับไตรมาส สิ้นสุดวันที่ 31 มีนาคม 2567</t>
  </si>
  <si>
    <t>ใส่รหัสและชื่อหน่วยงานคู่ค้า</t>
  </si>
  <si>
    <t>รหัส อปท.</t>
  </si>
  <si>
    <t>ชื่อ อปท.</t>
  </si>
  <si>
    <t>ชื่อบัญชี</t>
  </si>
  <si>
    <t>รหัสบัญชี</t>
  </si>
  <si>
    <t>ยอดยกมา</t>
  </si>
  <si>
    <t>ยอดระหว่างไตรมาส</t>
  </si>
  <si>
    <t>ยอดยกไป</t>
  </si>
  <si>
    <t>รายการระหว่างกัน (ถ้ามี)</t>
  </si>
  <si>
    <r>
      <rPr>
        <b/>
        <sz val="16"/>
        <color rgb="FFFF0000"/>
        <rFont val="Angsana New"/>
        <family val="1"/>
      </rPr>
      <t>สอบทาน</t>
    </r>
    <r>
      <rPr>
        <b/>
        <sz val="16"/>
        <rFont val="Angsana New"/>
        <family val="1"/>
      </rPr>
      <t xml:space="preserve">
ดุลบัญชี</t>
    </r>
  </si>
  <si>
    <r>
      <rPr>
        <b/>
        <sz val="16"/>
        <color rgb="FFFF0000"/>
        <rFont val="Angsana New"/>
        <family val="1"/>
      </rPr>
      <t>สอบทาน</t>
    </r>
    <r>
      <rPr>
        <b/>
        <sz val="16"/>
        <color theme="1"/>
        <rFont val="Angsana New"/>
        <family val="1"/>
      </rPr>
      <t xml:space="preserve">
ยอดยกไป - ยอดยกมา</t>
    </r>
  </si>
  <si>
    <t>เดบิต</t>
  </si>
  <si>
    <t>เครดิต</t>
  </si>
  <si>
    <t>รหัสหน่วยงานคู่ค้า</t>
  </si>
  <si>
    <t>ชื่อหน่วยงานคู่ค้า</t>
  </si>
  <si>
    <t>สอบทานเดบิต - เครดิต</t>
  </si>
  <si>
    <t>เปลี่ยน -xx เป็น -</t>
  </si>
  <si>
    <t>ผลต่าง</t>
  </si>
  <si>
    <t>สูตร</t>
  </si>
  <si>
    <t>ลบ Error</t>
  </si>
  <si>
    <t>สอบทานยกไป - ยกมา</t>
  </si>
  <si>
    <t>เงินสดในมือ</t>
  </si>
  <si>
    <t>1101010101.001</t>
  </si>
  <si>
    <t>เงินฝากกระทรวงการคลัง</t>
  </si>
  <si>
    <t>1101020501.001</t>
  </si>
  <si>
    <t>เงินฝากกระแสรายวันที่สถาบันการเงิน (000000351999)</t>
  </si>
  <si>
    <t>1101030101.001</t>
  </si>
  <si>
    <t>S704</t>
  </si>
  <si>
    <t>ธนาคารออมสิน</t>
  </si>
  <si>
    <t>เงินฝากกระแสรายวันที่สถาบันการเงิน (188-5-00008-1)</t>
  </si>
  <si>
    <t>S703</t>
  </si>
  <si>
    <t>ธนาคารเพื่อการเกษตรและสหกรณ์การเกษตร</t>
  </si>
  <si>
    <t>เงินฝากกระแสรายวันที่สถาบันการเงิน (344-6-00292-8)</t>
  </si>
  <si>
    <t>S702</t>
  </si>
  <si>
    <t>บริษัท ธนาคารกรุงไทย จำกัด (มหาชน)</t>
  </si>
  <si>
    <t>เงินฝากออมทรัพย์ที่สถาบันการเงิน (017212631488)</t>
  </si>
  <si>
    <t>1101030102.001</t>
  </si>
  <si>
    <t>เงินฝากออมทรัพย์ที่สถาบันการเงิน (020112018765)</t>
  </si>
  <si>
    <t>เงินฝากออมทรัพย์ที่สถาบันการเงิน (188-2-99256-2)</t>
  </si>
  <si>
    <t>เงินฝากออมทรัพย์ที่สถาบันการเงิน (344-0-19528-7)</t>
  </si>
  <si>
    <t>ลูกหนี้เงินยืม</t>
  </si>
  <si>
    <t>1102010102.001</t>
  </si>
  <si>
    <t>เงินให้กู้ยืมระยะสั้น-เงินทุนโครงการเศรษฐกิจชุมชน</t>
  </si>
  <si>
    <t>1102030102.001</t>
  </si>
  <si>
    <t>รายได้เงินอุดหนุนค้างรับ</t>
  </si>
  <si>
    <t>1102050193.001</t>
  </si>
  <si>
    <t>เงินฝากประจำ-ระยะสั้น (344-2-01213-9)</t>
  </si>
  <si>
    <t>1104010101.001</t>
  </si>
  <si>
    <t>เงินฝากเงินทุนส่งเสริมกิจการองค์การบริหารส่วนตำบล</t>
  </si>
  <si>
    <t>1203020199.006</t>
  </si>
  <si>
    <t>อาคารสำนักงาน</t>
  </si>
  <si>
    <t>1205020101.001</t>
  </si>
  <si>
    <t>ค่าเสื่อมราคาสะสมอาคารสำนักงาน</t>
  </si>
  <si>
    <t>1205020103.001</t>
  </si>
  <si>
    <t>อาคารเพื่อประโยชน์อื่น</t>
  </si>
  <si>
    <t>1205030101.001</t>
  </si>
  <si>
    <t>ค่าเสื่อมราคาสะสมอาคารเพื่อประโยชน์อื่น</t>
  </si>
  <si>
    <t>1205030103.001</t>
  </si>
  <si>
    <t>สิ่งปลูกสร้าง</t>
  </si>
  <si>
    <t>1205040101.001</t>
  </si>
  <si>
    <t>ค่าเสื่อมราคาสะสมสิ่งปลูกสร้าง</t>
  </si>
  <si>
    <t>1205040103.001</t>
  </si>
  <si>
    <t>ครุภัณฑ์สำนักงาน</t>
  </si>
  <si>
    <t>1206010101.001</t>
  </si>
  <si>
    <t>ค่าเสื่อมราคาสะสมครุภัณฑ์สำนักงาน</t>
  </si>
  <si>
    <t>1206010103.001</t>
  </si>
  <si>
    <t>ครุภัณฑ์ยานพาหนะและขนส่ง</t>
  </si>
  <si>
    <t>1206020101.001</t>
  </si>
  <si>
    <t>ค่าเสื่อมราคาสะสมครุภัณฑ์ยานพาหนะและขนส่ง</t>
  </si>
  <si>
    <t>1206020103.001</t>
  </si>
  <si>
    <t>ครุภัณฑ์ไฟฟ้าและวิทยุ</t>
  </si>
  <si>
    <t>1206030101.001</t>
  </si>
  <si>
    <t>ค่าเสื่อมราคาสะสมครุภัณฑ์ไฟฟ้าและวิทยุ</t>
  </si>
  <si>
    <t>1206030103.001</t>
  </si>
  <si>
    <t>ครุภัณฑ์โฆษณาและเผยแพร่</t>
  </si>
  <si>
    <t>1206040101.001</t>
  </si>
  <si>
    <t>ค่าเสื่อมราคาสะสมครุภัณฑ์โฆษณาและเผยแพร่</t>
  </si>
  <si>
    <t>1206040103.001</t>
  </si>
  <si>
    <t>ครุภัณฑ์การเกษตร</t>
  </si>
  <si>
    <t>1206050101.001</t>
  </si>
  <si>
    <t>ค่าเสื่อมราคาสะสมครุภัณฑ์การเกษตร</t>
  </si>
  <si>
    <t>1206050103.001</t>
  </si>
  <si>
    <t>ครุภัณฑ์คอมพิวเตอร์</t>
  </si>
  <si>
    <t>1206100101.001</t>
  </si>
  <si>
    <t>ค่าเสื่อมราคาสะสมครุภัณฑ์คอมพิวเตอร์</t>
  </si>
  <si>
    <t>1206100103.001</t>
  </si>
  <si>
    <t>ครุภัณฑ์งานบ้านงานครัว</t>
  </si>
  <si>
    <t>1206120101.001</t>
  </si>
  <si>
    <t>ค่าเสื่อมราคาสะสมครุภัณฑ์งานบ้านงานครัว</t>
  </si>
  <si>
    <t>1206120103.001</t>
  </si>
  <si>
    <t>ครุภัณฑ์กีฬา</t>
  </si>
  <si>
    <t>1206130101.001</t>
  </si>
  <si>
    <t>ค่าเสื่อมราคาสะสมครุภัณฑ์กีฬา</t>
  </si>
  <si>
    <t>1206130103.001</t>
  </si>
  <si>
    <t>ถนน</t>
  </si>
  <si>
    <t>1208010101.001</t>
  </si>
  <si>
    <t>ค่าเสื่อมราคาสะสมถนน</t>
  </si>
  <si>
    <t>1208010103.001</t>
  </si>
  <si>
    <t>สินทรัพย์โครงสร้างพื้นฐานอื่น</t>
  </si>
  <si>
    <t>1208050101.001</t>
  </si>
  <si>
    <t>ค่าเสื่อมราคาสะสมสินทรัพย์โครงสร้างพื้นฐานอื่น</t>
  </si>
  <si>
    <t>1208050103.001</t>
  </si>
  <si>
    <t>เจ้าหนี้การค้า - หน่วยงานภาครัฐ</t>
  </si>
  <si>
    <t>2101010101.001</t>
  </si>
  <si>
    <t>เจ้าหนี้การค้า - บุคคลภายนอก</t>
  </si>
  <si>
    <t>2101010102.001</t>
  </si>
  <si>
    <t>เจ้าหนี้อื่น - หน่วยงานภาครัฐ</t>
  </si>
  <si>
    <t>2101020198.999</t>
  </si>
  <si>
    <t>ภาษีหัก ณ ที่จ่ายรอนำส่ง - ภาษีเงินได้บุคคลธรรมดา</t>
  </si>
  <si>
    <t>2102040103.001</t>
  </si>
  <si>
    <t>ภาษีหัก ณ ที่จ่ายรอนำส่ง - ภาษีเงินได้บุคคลธรรมดา ภ.ง.ด.1</t>
  </si>
  <si>
    <t>2102040104.001</t>
  </si>
  <si>
    <t>ภาษีหัก ณ ที่จ่ายรอนำส่ง - ภาษีเงินได้นิติบุคคลจากบุคคลภายนอก</t>
  </si>
  <si>
    <t>2102040106.001</t>
  </si>
  <si>
    <t>ใบสำคัญค้างจ่ายอื่น</t>
  </si>
  <si>
    <t>2102040110.001</t>
  </si>
  <si>
    <t>รายได้เงินอุดหนุนรับล่วงหน้า</t>
  </si>
  <si>
    <t>2103010102.001</t>
  </si>
  <si>
    <t>เงินรับฝากประกันสังคม</t>
  </si>
  <si>
    <t>2111020199.004</t>
  </si>
  <si>
    <t>เงินรับฝากค่าใช้จ่ายอื่น</t>
  </si>
  <si>
    <t>2111020199.005</t>
  </si>
  <si>
    <t>เงินรับฝากอื่น - ระยะสั้น เงินประกันสัญญา</t>
  </si>
  <si>
    <t>2111020199.999</t>
  </si>
  <si>
    <t>เงินประกันสัญญา - ระยะสั้น</t>
  </si>
  <si>
    <t>2112010101.001</t>
  </si>
  <si>
    <t>เงินรับฝากเงินทุนโครงการเศรษฐกิจชุมชน - ระยะยาว</t>
  </si>
  <si>
    <t>2207020102.001</t>
  </si>
  <si>
    <t>เงินประกันสัญญา - ระยะยาว</t>
  </si>
  <si>
    <t>2208010101.001</t>
  </si>
  <si>
    <t>เงินสะสม</t>
  </si>
  <si>
    <t>3102010101.001</t>
  </si>
  <si>
    <t>เงินทุนสำรองเงินสะสม</t>
  </si>
  <si>
    <t>3102010101.002</t>
  </si>
  <si>
    <t>รายได้ภาษีป้าย</t>
  </si>
  <si>
    <t>4401010103.001</t>
  </si>
  <si>
    <t>รายได้ค่าธรรมเนียมใบอนุญาตการขายสุรา</t>
  </si>
  <si>
    <t>4401030103.001</t>
  </si>
  <si>
    <t>รายได้ค่าธรรมเนียมเกี่ยวกับการควบคุมอาคาร</t>
  </si>
  <si>
    <t>4401030105.001</t>
  </si>
  <si>
    <t>รายได้ค่าธรรมเนียมเกี่ยวกับทะเบียนพาณิชย์</t>
  </si>
  <si>
    <t>4401030127.001</t>
  </si>
  <si>
    <t>รายได้ค่าปรับการผิดสัญญา</t>
  </si>
  <si>
    <t>4401040110.001</t>
  </si>
  <si>
    <t>รายได้ค่าใบอนุญาตประกอบการค้าสำหรับกิจการที่เป็นอันตรายต่อสุขภาพ</t>
  </si>
  <si>
    <t>4401050103.001</t>
  </si>
  <si>
    <t>รายได้ค่าใบอนุญาตจัดตั้งสถานที่จำหน่ายอาหารหรือสถานที่สะสมอาหารในครัว หรือ พื้นที่ใดซึ่งมีพื้นที่เกิน 200 ตารางเมตร</t>
  </si>
  <si>
    <t>4401050104.001</t>
  </si>
  <si>
    <t>รายได้ค่าใบอนุญาตเกี่ยวกับการควบคุมอาคาร</t>
  </si>
  <si>
    <t>4401050107.001</t>
  </si>
  <si>
    <t>รายได้ดอกเบี้ยเงินฝากที่สถาบันการเงิน</t>
  </si>
  <si>
    <t>4401070101.001</t>
  </si>
  <si>
    <t>รายได้เบ็ดเตล็ดอื่น ๆ</t>
  </si>
  <si>
    <t>4401100199.001</t>
  </si>
  <si>
    <t>รายได้ภาษีรถยนต์</t>
  </si>
  <si>
    <t>4402010101.001</t>
  </si>
  <si>
    <t>รายได้ภาษีมูลค่าเพิ่มตาม พ.ร.บ.กำหนดแผนฯ</t>
  </si>
  <si>
    <t>4402010102.001</t>
  </si>
  <si>
    <t>รายได้ภาษีมูลค่าเพิ่มตาม พ.ร.บ.จัดสรรรายได้ฯ</t>
  </si>
  <si>
    <t>4402010104.001</t>
  </si>
  <si>
    <t>รายได้ภาษีธุรกิจเฉพาะ</t>
  </si>
  <si>
    <t>4402010105.001</t>
  </si>
  <si>
    <t>รายได้ภาษีสรรพสามิต</t>
  </si>
  <si>
    <t>4402010106.001</t>
  </si>
  <si>
    <t>รายได้ค่าภาคหลวงแร่</t>
  </si>
  <si>
    <t>4402010110.001</t>
  </si>
  <si>
    <t>รายได้ค่าภาคหลวงปิโตรเลียม</t>
  </si>
  <si>
    <t>4402010111.001</t>
  </si>
  <si>
    <t>รายได้ค่าธรรมเนียมจดทะเบียนสิทธิและนิติกรรมตามประมวลกฎหมายที่ดิน</t>
  </si>
  <si>
    <t>4402010113.001</t>
  </si>
  <si>
    <t>รายได้เงินอุดหนุนทั่วไป</t>
  </si>
  <si>
    <t>4403010101.001</t>
  </si>
  <si>
    <t>รายได้เงินอุดหนุนเฉพาะกิจ</t>
  </si>
  <si>
    <t>4403010104.001</t>
  </si>
  <si>
    <t>เงินเดือน</t>
  </si>
  <si>
    <t>5101010101.001</t>
  </si>
  <si>
    <t>โบนัส</t>
  </si>
  <si>
    <t>5101010102.001</t>
  </si>
  <si>
    <t>เงินประจำตำแหน่ง</t>
  </si>
  <si>
    <t>5101010103.001</t>
  </si>
  <si>
    <t>เงินเดือน (ฝ่ายการเมือง)</t>
  </si>
  <si>
    <t>5101010199.001</t>
  </si>
  <si>
    <t>เงินค่าตอบแทนพนักงานขององค์กรปกครองส่วนท้องถิ่น</t>
  </si>
  <si>
    <t>5101010199.002</t>
  </si>
  <si>
    <t>เงินสมทบกองทุนประกันสังคม</t>
  </si>
  <si>
    <t>5101020106.001</t>
  </si>
  <si>
    <t>ค่าเช่าบ้าน</t>
  </si>
  <si>
    <t>5101020108.001</t>
  </si>
  <si>
    <t>เงินสมทบ กบท.</t>
  </si>
  <si>
    <t>5101020199.001</t>
  </si>
  <si>
    <t>เงินสมทบกองทุนเงินทดแทน</t>
  </si>
  <si>
    <t>5101020199.002</t>
  </si>
  <si>
    <t>เงินช่วยการศึกษาบุตร</t>
  </si>
  <si>
    <t>5101030101.001</t>
  </si>
  <si>
    <t>บำนาญปกติ</t>
  </si>
  <si>
    <t>5101040102.001</t>
  </si>
  <si>
    <t>ค่าใช้จ่ายด้านการฝึกอบรม- ในประเทศ</t>
  </si>
  <si>
    <t>5102010199.001</t>
  </si>
  <si>
    <t>ค่าเบี้ยเลี้ยง - ในประเทศ</t>
  </si>
  <si>
    <t>5103010102.001</t>
  </si>
  <si>
    <t>ค่าที่พัก - ในประเทศ</t>
  </si>
  <si>
    <t>5103010103.001</t>
  </si>
  <si>
    <t>ค่าใช้จ่ายเดินทางไปราชการ - ในประเทศ</t>
  </si>
  <si>
    <t>5103010199.001</t>
  </si>
  <si>
    <t>ค่าวัสดุใช้ไป</t>
  </si>
  <si>
    <t>5104010104.001</t>
  </si>
  <si>
    <t>ค่าซ่อมแซมและบำรุงรักษา</t>
  </si>
  <si>
    <t>5104010107.001</t>
  </si>
  <si>
    <t>ค่าใช้จ่ายในการปรับปรุงอสังหาริมทรัพย์ต่ำกว่าเกณฑ์</t>
  </si>
  <si>
    <t>5104010107.003</t>
  </si>
  <si>
    <t>ค่าเชื้อเพลิง</t>
  </si>
  <si>
    <t>5104010110.001</t>
  </si>
  <si>
    <t>ค่าจ้างเหมาบริการ - บุคคลภายนอก</t>
  </si>
  <si>
    <t>5104010112.001</t>
  </si>
  <si>
    <t>ค่าไฟฟ้า</t>
  </si>
  <si>
    <t>5104020101.001</t>
  </si>
  <si>
    <t>ค่าโทรศัพท์</t>
  </si>
  <si>
    <t>5104020105.001</t>
  </si>
  <si>
    <t>ค่าบริการสื่อสารและโทรคมนาคม</t>
  </si>
  <si>
    <t>5104020106.001</t>
  </si>
  <si>
    <t>ค่าครุภัณฑ์มูลค่าต่ำกว่าเกณฑ์</t>
  </si>
  <si>
    <t>5104030206.001</t>
  </si>
  <si>
    <t>ค่ารับรองและพิธีการ</t>
  </si>
  <si>
    <t>5104030208.001</t>
  </si>
  <si>
    <t>ค่าประชาสัมพันธ์</t>
  </si>
  <si>
    <t>5104030219.001</t>
  </si>
  <si>
    <t>ค่าตอบแทนการปฏิบัติงาน</t>
  </si>
  <si>
    <t>5104040102.001</t>
  </si>
  <si>
    <t>เงินค่าครองชีพ</t>
  </si>
  <si>
    <t>5104040108.001</t>
  </si>
  <si>
    <t>ค่าตอบแทนอื่น</t>
  </si>
  <si>
    <t>5104040199.001</t>
  </si>
  <si>
    <t>ค่าใช้จ่ายอุดหนุน - หน่วยงานภาครัฐ</t>
  </si>
  <si>
    <t>5107010101.001</t>
  </si>
  <si>
    <t>ค่าใช้จ่ายอุดหนุน - องค์กรปกครองส่วนท้องถิ่น</t>
  </si>
  <si>
    <t>5107010103.001</t>
  </si>
  <si>
    <t>ค่าใช้จ่ายสวัสดิการของรัฐบาล</t>
  </si>
  <si>
    <t>5107010114.001</t>
  </si>
  <si>
    <t>ค่าใช้จ่ายอุดหนุนเพื่อโภชนาการ</t>
  </si>
  <si>
    <t>5107010115.001</t>
  </si>
  <si>
    <t>ค่าใช้จ่ายระหว่างหน่วยงาน - งบทั่วไปโอนให้โรงเรียน และศูนย์พัฒนาเด็กเล็ก</t>
  </si>
  <si>
    <t>5210010121.005</t>
  </si>
  <si>
    <t>เงินสมทบกองทุนหลักประกันสุขภาพองค์กรปกครองส่วนท้องถิ่น</t>
  </si>
  <si>
    <t>5212010199.002</t>
  </si>
  <si>
    <t>รวม</t>
  </si>
  <si>
    <r>
      <rPr>
        <b/>
        <sz val="16"/>
        <color rgb="FFFF0000"/>
        <rFont val="Angsana New"/>
        <family val="1"/>
      </rPr>
      <t>สอบทาน</t>
    </r>
    <r>
      <rPr>
        <b/>
        <sz val="16"/>
        <color theme="1"/>
        <rFont val="Angsana New"/>
        <family val="1"/>
      </rPr>
      <t xml:space="preserve"> เดบิต = เครดิต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</si>
</sst>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b/>
      <sz val="16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</font>
    <font>
      <u/>
      <sz val="11"/>
      <color theme="10"/>
      <name val="Tahoma"/>
      <family val="2"/>
      <charset val="222"/>
      <scheme val="minor"/>
    </font>
    <font>
      <b/>
      <u/>
      <sz val="16"/>
      <color theme="10"/>
      <name val="Angsana New"/>
      <family val="1"/>
    </font>
    <font>
      <u/>
      <sz val="16"/>
      <color theme="10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double">
        <color indexed="64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1" applyNumberFormat="1" applyFont="1" applyFill="1" applyAlignment="1">
      <alignment horizontal="center" vertical="top"/>
    </xf>
    <xf numFmtId="0" fontId="3" fillId="2" borderId="0" xfId="1" applyNumberFormat="1" applyFont="1" applyFill="1" applyAlignment="1">
      <alignment vertical="top"/>
    </xf>
    <xf numFmtId="43" fontId="3" fillId="3" borderId="0" xfId="1" applyFont="1" applyFill="1" applyAlignment="1">
      <alignment horizontal="center" vertical="top"/>
    </xf>
    <xf numFmtId="43" fontId="2" fillId="3" borderId="0" xfId="1" applyFont="1" applyFill="1" applyAlignment="1">
      <alignment horizontal="center" vertical="top"/>
    </xf>
    <xf numFmtId="43" fontId="3" fillId="3" borderId="0" xfId="1" applyFont="1" applyFill="1" applyAlignment="1">
      <alignment vertical="top"/>
    </xf>
    <xf numFmtId="0" fontId="3" fillId="3" borderId="0" xfId="1" applyNumberFormat="1" applyFont="1" applyFill="1" applyAlignment="1">
      <alignment vertical="top"/>
    </xf>
    <xf numFmtId="0" fontId="2" fillId="3" borderId="0" xfId="1" applyNumberFormat="1" applyFont="1" applyFill="1" applyAlignment="1">
      <alignment vertical="top"/>
    </xf>
    <xf numFmtId="0" fontId="2" fillId="2" borderId="0" xfId="1" applyNumberFormat="1" applyFont="1" applyFill="1" applyAlignment="1">
      <alignment vertical="top"/>
    </xf>
    <xf numFmtId="0" fontId="3" fillId="3" borderId="0" xfId="1" applyNumberFormat="1" applyFont="1" applyFill="1" applyAlignment="1">
      <alignment horizontal="center" vertical="top"/>
    </xf>
    <xf numFmtId="0" fontId="3" fillId="3" borderId="0" xfId="1" applyNumberFormat="1" applyFont="1" applyFill="1" applyAlignment="1">
      <alignment horizontal="left" vertical="top"/>
    </xf>
    <xf numFmtId="0" fontId="3" fillId="2" borderId="0" xfId="1" applyNumberFormat="1" applyFont="1" applyFill="1" applyAlignment="1">
      <alignment horizontal="left" vertical="top"/>
    </xf>
    <xf numFmtId="0" fontId="2" fillId="0" borderId="0" xfId="1" applyNumberFormat="1" applyFont="1" applyFill="1" applyAlignment="1">
      <alignment vertical="top"/>
    </xf>
    <xf numFmtId="0" fontId="2" fillId="3" borderId="0" xfId="1" applyNumberFormat="1" applyFont="1" applyFill="1" applyAlignment="1">
      <alignment horizontal="center" vertical="top"/>
    </xf>
    <xf numFmtId="0" fontId="2" fillId="3" borderId="0" xfId="1" applyNumberFormat="1" applyFont="1" applyFill="1" applyAlignment="1">
      <alignment horizontal="left" vertical="top"/>
    </xf>
    <xf numFmtId="43" fontId="2" fillId="3" borderId="1" xfId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/>
    </xf>
    <xf numFmtId="0" fontId="2" fillId="0" borderId="3" xfId="1" applyNumberFormat="1" applyFont="1" applyFill="1" applyBorder="1" applyAlignment="1">
      <alignment horizontal="center" vertical="top"/>
    </xf>
    <xf numFmtId="0" fontId="2" fillId="0" borderId="4" xfId="1" applyNumberFormat="1" applyFont="1" applyFill="1" applyBorder="1" applyAlignment="1">
      <alignment horizontal="center" vertical="top"/>
    </xf>
    <xf numFmtId="0" fontId="2" fillId="4" borderId="5" xfId="1" applyNumberFormat="1" applyFont="1" applyFill="1" applyBorder="1" applyAlignment="1">
      <alignment horizontal="center" vertical="top"/>
    </xf>
    <xf numFmtId="0" fontId="2" fillId="5" borderId="5" xfId="1" applyNumberFormat="1" applyFont="1" applyFill="1" applyBorder="1" applyAlignment="1">
      <alignment horizontal="center" vertical="top"/>
    </xf>
    <xf numFmtId="0" fontId="2" fillId="5" borderId="2" xfId="1" applyNumberFormat="1" applyFont="1" applyFill="1" applyBorder="1" applyAlignment="1">
      <alignment horizontal="center" vertical="top"/>
    </xf>
    <xf numFmtId="0" fontId="2" fillId="5" borderId="4" xfId="1" applyNumberFormat="1" applyFont="1" applyFill="1" applyBorder="1" applyAlignment="1">
      <alignment horizontal="center" vertical="top"/>
    </xf>
    <xf numFmtId="0" fontId="2" fillId="6" borderId="6" xfId="1" applyNumberFormat="1" applyFont="1" applyFill="1" applyBorder="1" applyAlignment="1">
      <alignment horizontal="center" vertical="top" wrapText="1"/>
    </xf>
    <xf numFmtId="0" fontId="2" fillId="6" borderId="7" xfId="1" applyNumberFormat="1" applyFont="1" applyFill="1" applyBorder="1" applyAlignment="1">
      <alignment horizontal="center" vertical="top" wrapText="1"/>
    </xf>
    <xf numFmtId="0" fontId="2" fillId="0" borderId="8" xfId="1" applyNumberFormat="1" applyFont="1" applyFill="1" applyBorder="1" applyAlignment="1">
      <alignment horizontal="center" vertical="top"/>
    </xf>
    <xf numFmtId="0" fontId="2" fillId="0" borderId="8" xfId="1" applyNumberFormat="1" applyFont="1" applyFill="1" applyBorder="1" applyAlignment="1">
      <alignment horizontal="center" vertical="top"/>
    </xf>
    <xf numFmtId="0" fontId="3" fillId="2" borderId="0" xfId="1" applyNumberFormat="1" applyFont="1" applyFill="1" applyAlignment="1">
      <alignment horizontal="center" vertical="top"/>
    </xf>
    <xf numFmtId="0" fontId="2" fillId="4" borderId="9" xfId="1" applyNumberFormat="1" applyFont="1" applyFill="1" applyBorder="1" applyAlignment="1">
      <alignment horizontal="center" vertical="top"/>
    </xf>
    <xf numFmtId="0" fontId="2" fillId="5" borderId="9" xfId="1" applyNumberFormat="1" applyFont="1" applyFill="1" applyBorder="1" applyAlignment="1">
      <alignment horizontal="center" vertical="top"/>
    </xf>
    <xf numFmtId="0" fontId="2" fillId="5" borderId="8" xfId="1" applyNumberFormat="1" applyFont="1" applyFill="1" applyBorder="1" applyAlignment="1">
      <alignment horizontal="center" vertical="top"/>
    </xf>
    <xf numFmtId="0" fontId="2" fillId="6" borderId="8" xfId="1" applyNumberFormat="1" applyFont="1" applyFill="1" applyBorder="1" applyAlignment="1">
      <alignment horizontal="center" vertical="top" wrapText="1"/>
    </xf>
    <xf numFmtId="0" fontId="2" fillId="6" borderId="8" xfId="1" applyNumberFormat="1" applyFont="1" applyFill="1" applyBorder="1" applyAlignment="1">
      <alignment horizontal="center" vertical="top"/>
    </xf>
    <xf numFmtId="49" fontId="3" fillId="3" borderId="8" xfId="1" applyNumberFormat="1" applyFont="1" applyFill="1" applyBorder="1" applyAlignment="1">
      <alignment horizontal="center" vertical="top"/>
    </xf>
    <xf numFmtId="49" fontId="3" fillId="3" borderId="8" xfId="1" applyNumberFormat="1" applyFont="1" applyFill="1" applyBorder="1" applyAlignment="1">
      <alignment horizontal="left" vertical="top"/>
    </xf>
    <xf numFmtId="49" fontId="3" fillId="0" borderId="8" xfId="1" applyNumberFormat="1" applyFont="1" applyFill="1" applyBorder="1" applyAlignment="1">
      <alignment horizontal="left" vertical="top"/>
    </xf>
    <xf numFmtId="49" fontId="3" fillId="0" borderId="8" xfId="1" applyNumberFormat="1" applyFont="1" applyFill="1" applyBorder="1" applyAlignment="1">
      <alignment horizontal="center" vertical="top"/>
    </xf>
    <xf numFmtId="43" fontId="3" fillId="0" borderId="8" xfId="1" applyFont="1" applyFill="1" applyBorder="1" applyAlignment="1">
      <alignment vertical="top"/>
    </xf>
    <xf numFmtId="0" fontId="6" fillId="0" borderId="8" xfId="1" applyNumberFormat="1" applyFont="1" applyFill="1" applyBorder="1" applyAlignment="1">
      <alignment horizontal="center" vertical="top"/>
    </xf>
    <xf numFmtId="0" fontId="3" fillId="0" borderId="8" xfId="1" applyNumberFormat="1" applyFont="1" applyFill="1" applyBorder="1" applyAlignment="1">
      <alignment horizontal="left" vertical="top"/>
    </xf>
    <xf numFmtId="43" fontId="3" fillId="0" borderId="8" xfId="1" applyFont="1" applyFill="1" applyBorder="1" applyAlignment="1">
      <alignment horizontal="center" vertical="top"/>
    </xf>
    <xf numFmtId="43" fontId="2" fillId="0" borderId="8" xfId="1" applyFont="1" applyFill="1" applyBorder="1" applyAlignment="1">
      <alignment vertical="top"/>
    </xf>
    <xf numFmtId="0" fontId="6" fillId="0" borderId="8" xfId="1" applyNumberFormat="1" applyFont="1" applyFill="1" applyBorder="1" applyAlignment="1">
      <alignment vertical="top"/>
    </xf>
    <xf numFmtId="0" fontId="3" fillId="0" borderId="8" xfId="1" applyNumberFormat="1" applyFont="1" applyFill="1" applyBorder="1" applyAlignment="1">
      <alignment vertical="top"/>
    </xf>
    <xf numFmtId="0" fontId="3" fillId="0" borderId="8" xfId="1" applyNumberFormat="1" applyFont="1" applyFill="1" applyBorder="1" applyAlignment="1">
      <alignment horizontal="center" vertical="top"/>
    </xf>
    <xf numFmtId="0" fontId="3" fillId="2" borderId="0" xfId="1" applyNumberFormat="1" applyFont="1" applyFill="1" applyBorder="1" applyAlignment="1">
      <alignment horizontal="left" vertical="top"/>
    </xf>
    <xf numFmtId="0" fontId="3" fillId="2" borderId="0" xfId="1" applyNumberFormat="1" applyFont="1" applyFill="1" applyBorder="1" applyAlignment="1">
      <alignment vertical="top"/>
    </xf>
    <xf numFmtId="0" fontId="2" fillId="2" borderId="0" xfId="1" applyNumberFormat="1" applyFont="1" applyFill="1" applyBorder="1" applyAlignment="1">
      <alignment vertical="top"/>
    </xf>
    <xf numFmtId="0" fontId="2" fillId="0" borderId="0" xfId="1" applyNumberFormat="1" applyFont="1" applyFill="1" applyBorder="1" applyAlignment="1">
      <alignment vertical="top"/>
    </xf>
    <xf numFmtId="0" fontId="2" fillId="3" borderId="2" xfId="1" applyNumberFormat="1" applyFont="1" applyFill="1" applyBorder="1" applyAlignment="1">
      <alignment vertical="top"/>
    </xf>
    <xf numFmtId="0" fontId="2" fillId="3" borderId="3" xfId="1" applyNumberFormat="1" applyFont="1" applyFill="1" applyBorder="1" applyAlignment="1">
      <alignment vertical="top"/>
    </xf>
    <xf numFmtId="0" fontId="2" fillId="3" borderId="4" xfId="1" applyNumberFormat="1" applyFont="1" applyFill="1" applyBorder="1" applyAlignment="1">
      <alignment horizontal="right" vertical="top"/>
    </xf>
    <xf numFmtId="43" fontId="2" fillId="3" borderId="10" xfId="1" applyFont="1" applyFill="1" applyBorder="1" applyAlignment="1">
      <alignment horizontal="center" vertical="top"/>
    </xf>
    <xf numFmtId="0" fontId="5" fillId="3" borderId="11" xfId="1" applyNumberFormat="1" applyFont="1" applyFill="1" applyBorder="1" applyAlignment="1">
      <alignment vertical="top"/>
    </xf>
    <xf numFmtId="0" fontId="5" fillId="3" borderId="0" xfId="1" applyNumberFormat="1" applyFont="1" applyFill="1" applyBorder="1" applyAlignment="1">
      <alignment vertical="top"/>
    </xf>
    <xf numFmtId="0" fontId="5" fillId="2" borderId="0" xfId="1" applyNumberFormat="1" applyFont="1" applyFill="1" applyBorder="1" applyAlignment="1">
      <alignment horizontal="center" vertical="top"/>
    </xf>
    <xf numFmtId="43" fontId="3" fillId="3" borderId="0" xfId="1" applyFont="1" applyFill="1" applyBorder="1" applyAlignment="1">
      <alignment horizontal="center" vertical="top"/>
    </xf>
    <xf numFmtId="43" fontId="2" fillId="3" borderId="0" xfId="1" applyFont="1" applyFill="1" applyBorder="1" applyAlignment="1">
      <alignment horizontal="center" vertical="top"/>
    </xf>
    <xf numFmtId="43" fontId="3" fillId="3" borderId="0" xfId="1" applyFont="1" applyFill="1" applyBorder="1" applyAlignment="1">
      <alignment vertical="top"/>
    </xf>
    <xf numFmtId="0" fontId="3" fillId="3" borderId="0" xfId="1" applyNumberFormat="1" applyFont="1" applyFill="1" applyBorder="1" applyAlignment="1">
      <alignment vertical="top"/>
    </xf>
    <xf numFmtId="43" fontId="2" fillId="3" borderId="8" xfId="1" applyFont="1" applyFill="1" applyBorder="1" applyAlignment="1">
      <alignment vertical="top"/>
    </xf>
    <xf numFmtId="0" fontId="3" fillId="3" borderId="0" xfId="1" applyNumberFormat="1" applyFont="1" applyFill="1" applyBorder="1" applyAlignment="1">
      <alignment horizontal="center" vertical="top"/>
    </xf>
    <xf numFmtId="0" fontId="3" fillId="3" borderId="0" xfId="1" applyNumberFormat="1" applyFont="1" applyFill="1" applyBorder="1" applyAlignment="1">
      <alignment horizontal="left" vertical="top"/>
    </xf>
    <xf numFmtId="43" fontId="2" fillId="3" borderId="0" xfId="1" applyFont="1" applyFill="1" applyBorder="1" applyAlignment="1">
      <alignment vertical="top"/>
    </xf>
    <xf numFmtId="0" fontId="2" fillId="7" borderId="2" xfId="1" applyNumberFormat="1" applyFont="1" applyFill="1" applyBorder="1" applyAlignment="1">
      <alignment horizontal="right" vertical="top"/>
    </xf>
    <xf numFmtId="0" fontId="2" fillId="7" borderId="3" xfId="1" applyNumberFormat="1" applyFont="1" applyFill="1" applyBorder="1" applyAlignment="1">
      <alignment horizontal="right" vertical="top"/>
    </xf>
    <xf numFmtId="0" fontId="2" fillId="7" borderId="4" xfId="1" applyNumberFormat="1" applyFont="1" applyFill="1" applyBorder="1" applyAlignment="1">
      <alignment horizontal="right" vertical="top"/>
    </xf>
    <xf numFmtId="43" fontId="2" fillId="0" borderId="12" xfId="1" applyFont="1" applyFill="1" applyBorder="1" applyAlignment="1">
      <alignment horizontal="center" vertical="top"/>
    </xf>
    <xf numFmtId="0" fontId="8" fillId="3" borderId="11" xfId="2" applyNumberFormat="1" applyFont="1" applyFill="1" applyBorder="1" applyAlignment="1">
      <alignment vertical="top"/>
    </xf>
    <xf numFmtId="0" fontId="8" fillId="3" borderId="0" xfId="2" applyNumberFormat="1" applyFont="1" applyFill="1" applyBorder="1" applyAlignment="1">
      <alignment vertical="top"/>
    </xf>
    <xf numFmtId="0" fontId="9" fillId="2" borderId="0" xfId="2" applyNumberFormat="1" applyFont="1" applyFill="1" applyBorder="1" applyAlignment="1">
      <alignment horizontal="center" vertical="top"/>
    </xf>
    <xf numFmtId="43" fontId="2" fillId="3" borderId="7" xfId="1" applyFont="1" applyFill="1" applyBorder="1" applyAlignment="1">
      <alignment vertical="top"/>
    </xf>
    <xf numFmtId="0" fontId="2" fillId="2" borderId="0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left" vertical="top"/>
    </xf>
    <xf numFmtId="43" fontId="3" fillId="2" borderId="0" xfId="1" applyFont="1" applyFill="1" applyBorder="1" applyAlignment="1">
      <alignment horizontal="center" vertical="top"/>
    </xf>
    <xf numFmtId="43" fontId="2" fillId="2" borderId="0" xfId="1" applyFont="1" applyFill="1" applyBorder="1" applyAlignment="1">
      <alignment horizontal="center" vertical="top"/>
    </xf>
    <xf numFmtId="43" fontId="3" fillId="2" borderId="0" xfId="1" applyFont="1" applyFill="1" applyBorder="1" applyAlignment="1">
      <alignment vertical="top"/>
    </xf>
    <xf numFmtId="0" fontId="3" fillId="2" borderId="0" xfId="1" applyNumberFormat="1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horizontal="left" vertical="top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horizontal="center" vertical="top"/>
    </xf>
    <xf numFmtId="43" fontId="3" fillId="0" borderId="0" xfId="1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center" vertical="top"/>
    </xf>
    <xf numFmtId="43" fontId="3" fillId="0" borderId="0" xfId="1" applyFont="1" applyFill="1" applyBorder="1" applyAlignment="1">
      <alignment vertical="top"/>
    </xf>
    <xf numFmtId="0" fontId="2" fillId="0" borderId="0" xfId="1" applyNumberFormat="1" applyFont="1" applyFill="1" applyAlignment="1">
      <alignment horizontal="center" vertical="top"/>
    </xf>
    <xf numFmtId="0" fontId="2" fillId="0" borderId="0" xfId="1" applyNumberFormat="1" applyFont="1" applyFill="1" applyAlignment="1">
      <alignment horizontal="left" vertical="top"/>
    </xf>
    <xf numFmtId="0" fontId="3" fillId="0" borderId="0" xfId="1" applyNumberFormat="1" applyFont="1" applyFill="1" applyAlignment="1">
      <alignment horizontal="left" vertical="top"/>
    </xf>
    <xf numFmtId="0" fontId="3" fillId="0" borderId="0" xfId="1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center" vertical="top"/>
    </xf>
    <xf numFmtId="43" fontId="3" fillId="0" borderId="0" xfId="1" applyFont="1" applyFill="1" applyAlignment="1">
      <alignment horizontal="center" vertical="top"/>
    </xf>
    <xf numFmtId="43" fontId="2" fillId="0" borderId="0" xfId="1" applyFont="1" applyFill="1" applyAlignment="1">
      <alignment horizontal="center" vertical="top"/>
    </xf>
    <xf numFmtId="43" fontId="3" fillId="0" borderId="0" xfId="1" applyFont="1" applyFill="1" applyAlignment="1">
      <alignment vertical="top"/>
    </xf>
    <xf numFmtId="0" fontId="2" fillId="7" borderId="5" xfId="1" applyNumberFormat="1" applyFont="1" applyFill="1" applyBorder="1" applyAlignment="1">
      <alignment horizontal="center" vertical="top" wrapText="1"/>
    </xf>
    <xf numFmtId="0" fontId="2" fillId="7" borderId="9" xfId="1" applyNumberFormat="1" applyFont="1" applyFill="1" applyBorder="1" applyAlignment="1">
      <alignment horizontal="center" vertical="top" wrapText="1"/>
    </xf>
    <xf numFmtId="0" fontId="4" fillId="7" borderId="5" xfId="1" applyNumberFormat="1" applyFont="1" applyFill="1" applyBorder="1" applyAlignment="1">
      <alignment horizontal="center" vertical="top" wrapText="1"/>
    </xf>
    <xf numFmtId="0" fontId="4" fillId="7" borderId="9" xfId="1" applyNumberFormat="1" applyFont="1" applyFill="1" applyBorder="1" applyAlignment="1">
      <alignment horizontal="center" vertical="top" wrapText="1"/>
    </xf>
  </cellXfs>
  <cellStyles count="3">
    <cellStyle name="Comma" xfId="1" builtinId="3"/>
    <cellStyle name="Hyperlink" xfId="2" builtinId="8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esktop\&#3629;&#3610;&#3605;.%20&#3621;&#3640;&#3591;&#3648;&#3586;&#3623;&#3657;&#3634;%20%20&#3591;&#3610;&#3607;&#3604;&#3621;&#3629;&#3591;&#3652;&#3605;&#3619;&#3617;&#3634;&#3626;2%20%202567.xlsx" TargetMode="External"/><Relationship Id="rId1" Type="http://schemas.openxmlformats.org/officeDocument/2006/relationships/externalLinkPath" Target="&#3629;&#3610;&#3605;.%20&#3621;&#3640;&#3591;&#3648;&#3586;&#3623;&#3657;&#3634;%20%20&#3591;&#3610;&#3607;&#3604;&#3621;&#3629;&#3591;&#3652;&#3605;&#3619;&#3617;&#3634;&#3626;2%20%2025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ข้อมูลหน่วยงานและผู้รับผิดชอบ"/>
      <sheetName val="รหัสและชื่อ อปท."/>
      <sheetName val="รหัสและชื่อหน่วยงานคู่ค้า"/>
      <sheetName val="งบทดลองไตรมาส1 (e-laas)"/>
      <sheetName val="ไตรมาส 1"/>
      <sheetName val="งบทดลองไตรมาส2 (e-laas) "/>
      <sheetName val="ไตรมาส 2"/>
      <sheetName val="งบทดลองไตรมาส3 (e-laas)"/>
      <sheetName val="ไตรมาส 3"/>
      <sheetName val="งบทดลองไตรมาส4 (e-laas)"/>
      <sheetName val="ไตรมาส 4"/>
    </sheetNames>
    <sheetDataSet>
      <sheetData sheetId="0"/>
      <sheetData sheetId="1"/>
      <sheetData sheetId="2"/>
      <sheetData sheetId="3"/>
      <sheetData sheetId="4">
        <row r="1">
          <cell r="A1" t="str">
            <v>รายงานการเงินรวมขององค์กรปกครองส่วนท้องถิ่นภายในจังหวัดนครราชสีมา</v>
          </cell>
        </row>
        <row r="7">
          <cell r="A7">
            <v>6302208</v>
          </cell>
          <cell r="B7" t="str">
            <v>อบต. ลุงเขว้า</v>
          </cell>
          <cell r="C7" t="str">
            <v>เงินสดในมือ</v>
          </cell>
          <cell r="D7" t="str">
            <v>1101010101.001</v>
          </cell>
          <cell r="E7">
            <v>0</v>
          </cell>
          <cell r="F7">
            <v>0</v>
          </cell>
          <cell r="G7">
            <v>1584</v>
          </cell>
          <cell r="H7">
            <v>1584</v>
          </cell>
          <cell r="I7">
            <v>0</v>
          </cell>
          <cell r="J7">
            <v>0</v>
          </cell>
        </row>
        <row r="8">
          <cell r="A8">
            <v>6302208</v>
          </cell>
          <cell r="B8" t="str">
            <v>อบต. ลุงเขว้า</v>
          </cell>
          <cell r="C8" t="str">
            <v>เงินฝากกระทรวงการคลัง</v>
          </cell>
          <cell r="D8" t="str">
            <v>1101020501.001</v>
          </cell>
          <cell r="E8">
            <v>0</v>
          </cell>
          <cell r="F8">
            <v>0</v>
          </cell>
          <cell r="G8">
            <v>707800</v>
          </cell>
          <cell r="H8">
            <v>707800</v>
          </cell>
          <cell r="I8">
            <v>0</v>
          </cell>
          <cell r="J8">
            <v>0</v>
          </cell>
        </row>
        <row r="9">
          <cell r="A9">
            <v>6302208</v>
          </cell>
          <cell r="B9" t="str">
            <v>อบต. ลุงเขว้า</v>
          </cell>
          <cell r="C9" t="str">
            <v>เงินฝากกระแสรายวันที่สถาบันการเงิน (000000351999)</v>
          </cell>
          <cell r="D9" t="str">
            <v>1101030101.001</v>
          </cell>
          <cell r="E9">
            <v>0</v>
          </cell>
          <cell r="F9">
            <v>0</v>
          </cell>
          <cell r="G9">
            <v>273951</v>
          </cell>
          <cell r="H9">
            <v>273951</v>
          </cell>
          <cell r="I9">
            <v>0</v>
          </cell>
          <cell r="J9">
            <v>0</v>
          </cell>
        </row>
        <row r="10">
          <cell r="A10">
            <v>6302208</v>
          </cell>
          <cell r="B10" t="str">
            <v>อบต. ลุงเขว้า</v>
          </cell>
          <cell r="C10" t="str">
            <v>เงินฝากกระแสรายวันที่สถาบันการเงิน (0820912324)</v>
          </cell>
          <cell r="D10" t="str">
            <v>1101030101.001</v>
          </cell>
          <cell r="E10">
            <v>0</v>
          </cell>
          <cell r="F10">
            <v>0</v>
          </cell>
          <cell r="G10">
            <v>115000</v>
          </cell>
          <cell r="H10">
            <v>115000</v>
          </cell>
          <cell r="I10">
            <v>0</v>
          </cell>
          <cell r="J10">
            <v>0</v>
          </cell>
        </row>
        <row r="11">
          <cell r="A11">
            <v>6302208</v>
          </cell>
          <cell r="B11" t="str">
            <v>อบต. ลุงเขว้า</v>
          </cell>
          <cell r="C11" t="str">
            <v>เงินฝากกระแสรายวันที่สถาบันการเงิน (188-5-00008-1)</v>
          </cell>
          <cell r="D11" t="str">
            <v>1101030101.001</v>
          </cell>
          <cell r="E11">
            <v>0</v>
          </cell>
          <cell r="F11">
            <v>0</v>
          </cell>
          <cell r="G11">
            <v>2667362.7200000002</v>
          </cell>
          <cell r="H11">
            <v>2667362.7200000002</v>
          </cell>
          <cell r="I11">
            <v>0</v>
          </cell>
          <cell r="J11">
            <v>0</v>
          </cell>
        </row>
        <row r="12">
          <cell r="A12">
            <v>6302208</v>
          </cell>
          <cell r="B12" t="str">
            <v>อบต. ลุงเขว้า</v>
          </cell>
          <cell r="C12" t="str">
            <v>เงินฝากกระแสรายวันที่สถาบันการเงิน (344-6-00292-8)</v>
          </cell>
          <cell r="D12" t="str">
            <v>1101030101.001</v>
          </cell>
          <cell r="E12">
            <v>0</v>
          </cell>
          <cell r="F12">
            <v>0</v>
          </cell>
          <cell r="G12">
            <v>11491274.210000001</v>
          </cell>
          <cell r="H12">
            <v>11491274.210000001</v>
          </cell>
          <cell r="I12">
            <v>0</v>
          </cell>
          <cell r="J12">
            <v>0</v>
          </cell>
        </row>
        <row r="13">
          <cell r="A13">
            <v>6302208</v>
          </cell>
          <cell r="B13" t="str">
            <v>อบต. ลุงเขว้า</v>
          </cell>
          <cell r="C13" t="str">
            <v>เงินฝากออมทรัพย์ที่สถาบันการเงิน (017212631488)</v>
          </cell>
          <cell r="D13" t="str">
            <v>1101030102.001</v>
          </cell>
          <cell r="E13">
            <v>269835.26</v>
          </cell>
          <cell r="F13">
            <v>0</v>
          </cell>
          <cell r="G13">
            <v>114992</v>
          </cell>
          <cell r="H13">
            <v>115000</v>
          </cell>
          <cell r="I13">
            <v>269827.26</v>
          </cell>
          <cell r="J13">
            <v>0</v>
          </cell>
        </row>
        <row r="14">
          <cell r="A14">
            <v>6302208</v>
          </cell>
          <cell r="B14" t="str">
            <v>อบต. ลุงเขว้า</v>
          </cell>
          <cell r="C14" t="str">
            <v>เงินฝากออมทรัพย์ที่สถาบันการเงิน (020112018765)</v>
          </cell>
          <cell r="D14" t="str">
            <v>1101030102.001</v>
          </cell>
          <cell r="E14">
            <v>1052107.93</v>
          </cell>
          <cell r="F14">
            <v>0</v>
          </cell>
          <cell r="G14">
            <v>0</v>
          </cell>
          <cell r="H14">
            <v>273951</v>
          </cell>
          <cell r="I14">
            <v>778156.93</v>
          </cell>
          <cell r="J14">
            <v>0</v>
          </cell>
        </row>
        <row r="15">
          <cell r="A15">
            <v>6302208</v>
          </cell>
          <cell r="B15" t="str">
            <v>อบต. ลุงเขว้า</v>
          </cell>
          <cell r="C15" t="str">
            <v>เงินฝากออมทรัพย์ที่สถาบันการเงิน (188-2-99256-2)</v>
          </cell>
          <cell r="D15" t="str">
            <v>1101030102.001</v>
          </cell>
          <cell r="E15">
            <v>2273606.2799999998</v>
          </cell>
          <cell r="F15">
            <v>0</v>
          </cell>
          <cell r="G15">
            <v>3007854</v>
          </cell>
          <cell r="H15">
            <v>2667362.7200000002</v>
          </cell>
          <cell r="I15">
            <v>2614097.56</v>
          </cell>
          <cell r="J15">
            <v>0</v>
          </cell>
        </row>
        <row r="16">
          <cell r="A16">
            <v>6302208</v>
          </cell>
          <cell r="B16" t="str">
            <v>อบต. ลุงเขว้า</v>
          </cell>
          <cell r="C16" t="str">
            <v>เงินฝากออมทรัพย์ที่สถาบันการเงิน (344-0-19528-7)</v>
          </cell>
          <cell r="D16" t="str">
            <v>1101030102.001</v>
          </cell>
          <cell r="E16">
            <v>17234476.510000002</v>
          </cell>
          <cell r="F16">
            <v>0</v>
          </cell>
          <cell r="G16">
            <v>9311995.4900000002</v>
          </cell>
          <cell r="H16">
            <v>8714875.1400000006</v>
          </cell>
          <cell r="I16">
            <v>17831596.859999999</v>
          </cell>
          <cell r="J16">
            <v>0</v>
          </cell>
        </row>
        <row r="17">
          <cell r="A17">
            <v>6302208</v>
          </cell>
          <cell r="B17" t="str">
            <v>อบต. ลุงเขว้า</v>
          </cell>
          <cell r="C17" t="str">
            <v>ลูกหนี้เงินยืม</v>
          </cell>
          <cell r="D17" t="str">
            <v>1102010102.001</v>
          </cell>
          <cell r="E17">
            <v>0</v>
          </cell>
          <cell r="F17">
            <v>0</v>
          </cell>
          <cell r="G17">
            <v>1298105</v>
          </cell>
          <cell r="H17">
            <v>877000</v>
          </cell>
          <cell r="I17">
            <v>421105</v>
          </cell>
          <cell r="J17">
            <v>0</v>
          </cell>
        </row>
        <row r="18">
          <cell r="A18">
            <v>6302208</v>
          </cell>
          <cell r="B18" t="str">
            <v>อบต. ลุงเขว้า</v>
          </cell>
          <cell r="C18" t="str">
            <v>เงินให้กู้ยืมระยะสั้น-เงินทุนโครงการเศรษฐกิจชุมชน</v>
          </cell>
          <cell r="D18" t="str">
            <v>1102030102.001</v>
          </cell>
          <cell r="E18">
            <v>744884</v>
          </cell>
          <cell r="F18">
            <v>0</v>
          </cell>
          <cell r="G18">
            <v>115000</v>
          </cell>
          <cell r="H18">
            <v>114992</v>
          </cell>
          <cell r="I18">
            <v>744892</v>
          </cell>
          <cell r="J18">
            <v>0</v>
          </cell>
        </row>
        <row r="19">
          <cell r="A19">
            <v>6302208</v>
          </cell>
          <cell r="B19" t="str">
            <v>อบต. ลุงเขว้า</v>
          </cell>
          <cell r="C19" t="str">
            <v>รายได้ค้างรับ - หน่วยงานภาครัฐ</v>
          </cell>
          <cell r="D19" t="str">
            <v>1102050106.001</v>
          </cell>
          <cell r="E19">
            <v>1634.89</v>
          </cell>
          <cell r="F19">
            <v>0</v>
          </cell>
          <cell r="G19">
            <v>71602.94</v>
          </cell>
          <cell r="H19">
            <v>73237.83</v>
          </cell>
          <cell r="I19">
            <v>0</v>
          </cell>
          <cell r="J19">
            <v>0</v>
          </cell>
        </row>
        <row r="20">
          <cell r="A20">
            <v>6302208</v>
          </cell>
          <cell r="B20" t="str">
            <v>อบต. ลุงเขว้า</v>
          </cell>
          <cell r="C20" t="str">
            <v>รายได้ค้างรับ - บุคคลภายนอก</v>
          </cell>
          <cell r="D20" t="str">
            <v>1102050107.001</v>
          </cell>
          <cell r="E20">
            <v>71602.94</v>
          </cell>
          <cell r="F20">
            <v>0</v>
          </cell>
          <cell r="G20">
            <v>0</v>
          </cell>
          <cell r="H20">
            <v>71602.94</v>
          </cell>
          <cell r="I20">
            <v>0</v>
          </cell>
          <cell r="J20">
            <v>0</v>
          </cell>
        </row>
        <row r="21">
          <cell r="A21">
            <v>6302208</v>
          </cell>
          <cell r="B21" t="str">
            <v>อบต. ลุงเขว้า</v>
          </cell>
          <cell r="C21" t="str">
            <v>รายได้เงินอุดหนุนค้างรับ</v>
          </cell>
          <cell r="D21" t="str">
            <v>1102050193.001</v>
          </cell>
          <cell r="E21">
            <v>4652000</v>
          </cell>
          <cell r="F21">
            <v>0</v>
          </cell>
          <cell r="G21">
            <v>1259000</v>
          </cell>
          <cell r="H21">
            <v>1259000</v>
          </cell>
          <cell r="I21">
            <v>4652000</v>
          </cell>
          <cell r="J21">
            <v>0</v>
          </cell>
        </row>
        <row r="22">
          <cell r="A22">
            <v>6302208</v>
          </cell>
          <cell r="B22" t="str">
            <v>อบต. ลุงเขว้า</v>
          </cell>
          <cell r="C22" t="str">
            <v>เงินฝากประจำ-ระยะสั้น (344-2-01213-9)</v>
          </cell>
          <cell r="D22" t="str">
            <v>1104010101.001</v>
          </cell>
          <cell r="E22">
            <v>9385005.3200000003</v>
          </cell>
          <cell r="F22">
            <v>0</v>
          </cell>
          <cell r="G22">
            <v>0</v>
          </cell>
          <cell r="H22">
            <v>0</v>
          </cell>
          <cell r="I22">
            <v>9385005.3200000003</v>
          </cell>
          <cell r="J22">
            <v>0</v>
          </cell>
        </row>
        <row r="23">
          <cell r="A23">
            <v>6302208</v>
          </cell>
          <cell r="B23" t="str">
            <v>อบต. ลุงเขว้า</v>
          </cell>
          <cell r="C23" t="str">
            <v>วัสดุคงคลัง</v>
          </cell>
          <cell r="D23" t="str">
            <v>1105010105.001</v>
          </cell>
          <cell r="E23">
            <v>61854</v>
          </cell>
          <cell r="F23">
            <v>0</v>
          </cell>
          <cell r="G23">
            <v>0</v>
          </cell>
          <cell r="H23">
            <v>61854</v>
          </cell>
          <cell r="I23">
            <v>0</v>
          </cell>
          <cell r="J23">
            <v>0</v>
          </cell>
        </row>
        <row r="24">
          <cell r="A24">
            <v>6302208</v>
          </cell>
          <cell r="B24" t="str">
            <v>อบต. ลุงเขว้า</v>
          </cell>
          <cell r="C24" t="str">
            <v>อาคารสำนักงาน</v>
          </cell>
          <cell r="D24" t="str">
            <v>1205020101.001</v>
          </cell>
          <cell r="E24">
            <v>797000</v>
          </cell>
          <cell r="F24">
            <v>0</v>
          </cell>
          <cell r="G24">
            <v>0</v>
          </cell>
          <cell r="H24">
            <v>0</v>
          </cell>
          <cell r="I24">
            <v>797000</v>
          </cell>
          <cell r="J24">
            <v>0</v>
          </cell>
        </row>
        <row r="25">
          <cell r="A25">
            <v>6302208</v>
          </cell>
          <cell r="B25" t="str">
            <v>อบต. ลุงเขว้า</v>
          </cell>
          <cell r="C25" t="str">
            <v>ค่าเสื่อมราคาสะสมอาคารสำนักงาน</v>
          </cell>
          <cell r="D25" t="str">
            <v>1205020103.001</v>
          </cell>
          <cell r="E25">
            <v>0</v>
          </cell>
          <cell r="F25">
            <v>649755.29</v>
          </cell>
          <cell r="G25">
            <v>0</v>
          </cell>
          <cell r="H25">
            <v>0</v>
          </cell>
          <cell r="I25">
            <v>0</v>
          </cell>
          <cell r="J25">
            <v>649755.29</v>
          </cell>
        </row>
        <row r="26">
          <cell r="A26">
            <v>6302208</v>
          </cell>
          <cell r="B26" t="str">
            <v>อบต. ลุงเขว้า</v>
          </cell>
          <cell r="C26" t="str">
            <v>อาคารเพื่อประโยชน์อื่น</v>
          </cell>
          <cell r="D26" t="str">
            <v>1205030101.001</v>
          </cell>
          <cell r="E26">
            <v>3704500</v>
          </cell>
          <cell r="F26">
            <v>0</v>
          </cell>
          <cell r="G26">
            <v>0</v>
          </cell>
          <cell r="H26">
            <v>0</v>
          </cell>
          <cell r="I26">
            <v>3704500</v>
          </cell>
          <cell r="J26">
            <v>0</v>
          </cell>
        </row>
        <row r="27">
          <cell r="A27">
            <v>6302208</v>
          </cell>
          <cell r="B27" t="str">
            <v>อบต. ลุงเขว้า</v>
          </cell>
          <cell r="C27" t="str">
            <v>ค่าเสื่อมราคาสะสมอาคารเพื่อประโยชน์อื่น</v>
          </cell>
          <cell r="D27" t="str">
            <v>1205030103.001</v>
          </cell>
          <cell r="E27">
            <v>0</v>
          </cell>
          <cell r="F27">
            <v>2245347.9500000002</v>
          </cell>
          <cell r="G27">
            <v>0</v>
          </cell>
          <cell r="H27">
            <v>0</v>
          </cell>
          <cell r="I27">
            <v>0</v>
          </cell>
          <cell r="J27">
            <v>2245347.9500000002</v>
          </cell>
        </row>
        <row r="28">
          <cell r="A28">
            <v>6302208</v>
          </cell>
          <cell r="B28" t="str">
            <v>อบต. ลุงเขว้า</v>
          </cell>
          <cell r="C28" t="str">
            <v>สิ่งปลูกสร้าง</v>
          </cell>
          <cell r="D28" t="str">
            <v>1205040101.001</v>
          </cell>
          <cell r="E28">
            <v>732000</v>
          </cell>
          <cell r="F28">
            <v>0</v>
          </cell>
          <cell r="G28">
            <v>189000</v>
          </cell>
          <cell r="H28">
            <v>0</v>
          </cell>
          <cell r="I28">
            <v>921000</v>
          </cell>
          <cell r="J28">
            <v>0</v>
          </cell>
        </row>
        <row r="29">
          <cell r="A29">
            <v>6302208</v>
          </cell>
          <cell r="B29" t="str">
            <v>อบต. ลุงเขว้า</v>
          </cell>
          <cell r="C29" t="str">
            <v>ค่าเสื่อมราคาสะสมสิ่งปลูกสร้าง</v>
          </cell>
          <cell r="D29" t="str">
            <v>1205040103.001</v>
          </cell>
          <cell r="E29">
            <v>0</v>
          </cell>
          <cell r="F29">
            <v>451026.8</v>
          </cell>
          <cell r="G29">
            <v>0</v>
          </cell>
          <cell r="H29">
            <v>0</v>
          </cell>
          <cell r="I29">
            <v>0</v>
          </cell>
          <cell r="J29">
            <v>451026.8</v>
          </cell>
        </row>
        <row r="30">
          <cell r="A30">
            <v>6302208</v>
          </cell>
          <cell r="B30" t="str">
            <v>อบต. ลุงเขว้า</v>
          </cell>
          <cell r="C30" t="str">
            <v>ครุภัณฑ์สำนักงาน</v>
          </cell>
          <cell r="D30" t="str">
            <v>1206010101.001</v>
          </cell>
          <cell r="E30">
            <v>244000</v>
          </cell>
          <cell r="F30">
            <v>0</v>
          </cell>
          <cell r="G30">
            <v>0</v>
          </cell>
          <cell r="H30">
            <v>0</v>
          </cell>
          <cell r="I30">
            <v>244000</v>
          </cell>
          <cell r="J30">
            <v>0</v>
          </cell>
        </row>
        <row r="31">
          <cell r="A31">
            <v>6302208</v>
          </cell>
          <cell r="B31" t="str">
            <v>อบต. ลุงเขว้า</v>
          </cell>
          <cell r="C31" t="str">
            <v>ค่าเสื่อมราคาสะสมครุภัณฑ์สำนักงาน</v>
          </cell>
          <cell r="D31" t="str">
            <v>1206010103.001</v>
          </cell>
          <cell r="E31">
            <v>0</v>
          </cell>
          <cell r="F31">
            <v>212261.68</v>
          </cell>
          <cell r="G31">
            <v>0</v>
          </cell>
          <cell r="H31">
            <v>0</v>
          </cell>
          <cell r="I31">
            <v>0</v>
          </cell>
          <cell r="J31">
            <v>212261.68</v>
          </cell>
        </row>
        <row r="32">
          <cell r="A32">
            <v>6302208</v>
          </cell>
          <cell r="B32" t="str">
            <v>อบต. ลุงเขว้า</v>
          </cell>
          <cell r="C32" t="str">
            <v>ครุภัณฑ์ยานพาหนะและขนส่ง</v>
          </cell>
          <cell r="D32" t="str">
            <v>1206020101.001</v>
          </cell>
          <cell r="E32">
            <v>656000</v>
          </cell>
          <cell r="F32">
            <v>0</v>
          </cell>
          <cell r="G32">
            <v>0</v>
          </cell>
          <cell r="H32">
            <v>0</v>
          </cell>
          <cell r="I32">
            <v>656000</v>
          </cell>
          <cell r="J32">
            <v>0</v>
          </cell>
        </row>
        <row r="33">
          <cell r="A33">
            <v>6302208</v>
          </cell>
          <cell r="B33" t="str">
            <v>อบต. ลุงเขว้า</v>
          </cell>
          <cell r="C33" t="str">
            <v>ค่าเสื่อมราคาสะสมครุภัณฑ์ยานพาหนะและขนส่ง</v>
          </cell>
          <cell r="D33" t="str">
            <v>1206020103.001</v>
          </cell>
          <cell r="E33">
            <v>0</v>
          </cell>
          <cell r="F33">
            <v>31002.74</v>
          </cell>
          <cell r="G33">
            <v>0</v>
          </cell>
          <cell r="H33">
            <v>0</v>
          </cell>
          <cell r="I33">
            <v>0</v>
          </cell>
          <cell r="J33">
            <v>31002.74</v>
          </cell>
        </row>
        <row r="34">
          <cell r="A34">
            <v>6302208</v>
          </cell>
          <cell r="B34" t="str">
            <v>อบต. ลุงเขว้า</v>
          </cell>
          <cell r="C34" t="str">
            <v>ครุภัณฑ์ไฟฟ้าและวิทยุ</v>
          </cell>
          <cell r="D34" t="str">
            <v>1206030101.001</v>
          </cell>
          <cell r="E34">
            <v>90000</v>
          </cell>
          <cell r="F34">
            <v>0</v>
          </cell>
          <cell r="G34">
            <v>0</v>
          </cell>
          <cell r="H34">
            <v>0</v>
          </cell>
          <cell r="I34">
            <v>90000</v>
          </cell>
          <cell r="J34">
            <v>0</v>
          </cell>
        </row>
        <row r="35">
          <cell r="A35">
            <v>6302208</v>
          </cell>
          <cell r="B35" t="str">
            <v>อบต. ลุงเขว้า</v>
          </cell>
          <cell r="C35" t="str">
            <v>ค่าเสื่อมราคาสะสมครุภัณฑ์ไฟฟ้าและวิทยุ</v>
          </cell>
          <cell r="D35" t="str">
            <v>1206030103.001</v>
          </cell>
          <cell r="E35">
            <v>0</v>
          </cell>
          <cell r="F35">
            <v>31917.8</v>
          </cell>
          <cell r="G35">
            <v>0</v>
          </cell>
          <cell r="H35">
            <v>0</v>
          </cell>
          <cell r="I35">
            <v>0</v>
          </cell>
          <cell r="J35">
            <v>31917.8</v>
          </cell>
        </row>
        <row r="36">
          <cell r="A36">
            <v>6302208</v>
          </cell>
          <cell r="B36" t="str">
            <v>อบต. ลุงเขว้า</v>
          </cell>
          <cell r="C36" t="str">
            <v>ครุภัณฑ์โฆษณาและเผยแพร่</v>
          </cell>
          <cell r="D36" t="str">
            <v>1206040101.001</v>
          </cell>
          <cell r="E36">
            <v>23000</v>
          </cell>
          <cell r="F36">
            <v>0</v>
          </cell>
          <cell r="G36">
            <v>0</v>
          </cell>
          <cell r="H36">
            <v>0</v>
          </cell>
          <cell r="I36">
            <v>23000</v>
          </cell>
          <cell r="J36">
            <v>0</v>
          </cell>
        </row>
        <row r="37">
          <cell r="A37">
            <v>6302208</v>
          </cell>
          <cell r="B37" t="str">
            <v>อบต. ลุงเขว้า</v>
          </cell>
          <cell r="C37" t="str">
            <v>ค่าเสื่อมราคาสะสมครุภัณฑ์โฆษณาและเผยแพร่</v>
          </cell>
          <cell r="D37" t="str">
            <v>1206040103.001</v>
          </cell>
          <cell r="E37">
            <v>0</v>
          </cell>
          <cell r="F37">
            <v>22999</v>
          </cell>
          <cell r="G37">
            <v>0</v>
          </cell>
          <cell r="H37">
            <v>0</v>
          </cell>
          <cell r="I37">
            <v>0</v>
          </cell>
          <cell r="J37">
            <v>22999</v>
          </cell>
        </row>
        <row r="38">
          <cell r="A38">
            <v>6302208</v>
          </cell>
          <cell r="B38" t="str">
            <v>อบต. ลุงเขว้า</v>
          </cell>
          <cell r="C38" t="str">
            <v>ครุภัณฑ์การเกษตร</v>
          </cell>
          <cell r="D38" t="str">
            <v>1206050101.001</v>
          </cell>
          <cell r="E38">
            <v>312570</v>
          </cell>
          <cell r="F38">
            <v>0</v>
          </cell>
          <cell r="G38">
            <v>0</v>
          </cell>
          <cell r="H38">
            <v>0</v>
          </cell>
          <cell r="I38">
            <v>312570</v>
          </cell>
          <cell r="J38">
            <v>0</v>
          </cell>
        </row>
        <row r="39">
          <cell r="A39">
            <v>6302208</v>
          </cell>
          <cell r="B39" t="str">
            <v>อบต. ลุงเขว้า</v>
          </cell>
          <cell r="C39" t="str">
            <v>ค่าเสื่อมราคาสะสมครุภัณฑ์การเกษตร</v>
          </cell>
          <cell r="D39" t="str">
            <v>1206050103.001</v>
          </cell>
          <cell r="E39">
            <v>0</v>
          </cell>
          <cell r="F39">
            <v>216312.07</v>
          </cell>
          <cell r="G39">
            <v>0</v>
          </cell>
          <cell r="H39">
            <v>0</v>
          </cell>
          <cell r="I39">
            <v>0</v>
          </cell>
          <cell r="J39">
            <v>216312.07</v>
          </cell>
        </row>
        <row r="40">
          <cell r="A40">
            <v>6302208</v>
          </cell>
          <cell r="B40" t="str">
            <v>อบต. ลุงเขว้า</v>
          </cell>
          <cell r="C40" t="str">
            <v>ครุภัณฑ์คอมพิวเตอร์</v>
          </cell>
          <cell r="D40" t="str">
            <v>1206100101.001</v>
          </cell>
          <cell r="E40">
            <v>142400</v>
          </cell>
          <cell r="F40">
            <v>0</v>
          </cell>
          <cell r="G40">
            <v>0</v>
          </cell>
          <cell r="H40">
            <v>0</v>
          </cell>
          <cell r="I40">
            <v>142400</v>
          </cell>
          <cell r="J40">
            <v>0</v>
          </cell>
        </row>
        <row r="41">
          <cell r="A41">
            <v>6302208</v>
          </cell>
          <cell r="B41" t="str">
            <v>อบต. ลุงเขว้า</v>
          </cell>
          <cell r="C41" t="str">
            <v>ค่าเสื่อมราคาสะสมครุภัณฑ์คอมพิวเตอร์</v>
          </cell>
          <cell r="D41" t="str">
            <v>1206100103.001</v>
          </cell>
          <cell r="E41">
            <v>0</v>
          </cell>
          <cell r="F41">
            <v>114657.7</v>
          </cell>
          <cell r="G41">
            <v>0</v>
          </cell>
          <cell r="H41">
            <v>0</v>
          </cell>
          <cell r="I41">
            <v>0</v>
          </cell>
          <cell r="J41">
            <v>114657.7</v>
          </cell>
        </row>
        <row r="42">
          <cell r="A42">
            <v>6302208</v>
          </cell>
          <cell r="B42" t="str">
            <v>อบต. ลุงเขว้า</v>
          </cell>
          <cell r="C42" t="str">
            <v>ครุภัณฑ์งานบ้านงานครัว</v>
          </cell>
          <cell r="D42" t="str">
            <v>1206120101.001</v>
          </cell>
          <cell r="E42">
            <v>23990</v>
          </cell>
          <cell r="F42">
            <v>0</v>
          </cell>
          <cell r="G42">
            <v>0</v>
          </cell>
          <cell r="H42">
            <v>0</v>
          </cell>
          <cell r="I42">
            <v>23990</v>
          </cell>
          <cell r="J42">
            <v>0</v>
          </cell>
        </row>
        <row r="43">
          <cell r="A43">
            <v>6302208</v>
          </cell>
          <cell r="B43" t="str">
            <v>อบต. ลุงเขว้า</v>
          </cell>
          <cell r="C43" t="str">
            <v>ค่าเสื่อมราคาสะสมครุภัณฑ์งานบ้านงานครัว</v>
          </cell>
          <cell r="D43" t="str">
            <v>1206120103.001</v>
          </cell>
          <cell r="E43">
            <v>0</v>
          </cell>
          <cell r="F43">
            <v>13161.87</v>
          </cell>
          <cell r="G43">
            <v>0</v>
          </cell>
          <cell r="H43">
            <v>0</v>
          </cell>
          <cell r="I43">
            <v>0</v>
          </cell>
          <cell r="J43">
            <v>13161.87</v>
          </cell>
        </row>
        <row r="44">
          <cell r="A44">
            <v>6302208</v>
          </cell>
          <cell r="B44" t="str">
            <v>อบต. ลุงเขว้า</v>
          </cell>
          <cell r="C44" t="str">
            <v>ครุภัณฑ์กีฬา</v>
          </cell>
          <cell r="D44" t="str">
            <v>1206130101.001</v>
          </cell>
          <cell r="E44">
            <v>548100</v>
          </cell>
          <cell r="F44">
            <v>0</v>
          </cell>
          <cell r="G44">
            <v>0</v>
          </cell>
          <cell r="H44">
            <v>0</v>
          </cell>
          <cell r="I44">
            <v>548100</v>
          </cell>
          <cell r="J44">
            <v>0</v>
          </cell>
        </row>
        <row r="45">
          <cell r="A45">
            <v>6302208</v>
          </cell>
          <cell r="B45" t="str">
            <v>อบต. ลุงเขว้า</v>
          </cell>
          <cell r="C45" t="str">
            <v>ค่าเสื่อมราคาสะสมครุภัณฑ์กีฬา</v>
          </cell>
          <cell r="D45" t="str">
            <v>1206130103.001</v>
          </cell>
          <cell r="E45">
            <v>0</v>
          </cell>
          <cell r="F45">
            <v>548055</v>
          </cell>
          <cell r="G45">
            <v>0</v>
          </cell>
          <cell r="H45">
            <v>0</v>
          </cell>
          <cell r="I45">
            <v>0</v>
          </cell>
          <cell r="J45">
            <v>548055</v>
          </cell>
        </row>
        <row r="46">
          <cell r="A46">
            <v>6302208</v>
          </cell>
          <cell r="B46" t="str">
            <v>อบต. ลุงเขว้า</v>
          </cell>
          <cell r="C46" t="str">
            <v>ถนน</v>
          </cell>
          <cell r="D46" t="str">
            <v>1208010101.001</v>
          </cell>
          <cell r="E46">
            <v>103733009</v>
          </cell>
          <cell r="F46">
            <v>0</v>
          </cell>
          <cell r="G46">
            <v>2115000</v>
          </cell>
          <cell r="H46">
            <v>0</v>
          </cell>
          <cell r="I46">
            <v>105848009</v>
          </cell>
          <cell r="J46">
            <v>0</v>
          </cell>
        </row>
        <row r="47">
          <cell r="A47">
            <v>6302208</v>
          </cell>
          <cell r="B47" t="str">
            <v>อบต. ลุงเขว้า</v>
          </cell>
          <cell r="C47" t="str">
            <v>ค่าเสื่อมราคาสะสมถนน</v>
          </cell>
          <cell r="D47" t="str">
            <v>1208010103.001</v>
          </cell>
          <cell r="E47">
            <v>0</v>
          </cell>
          <cell r="F47">
            <v>40272215.060000002</v>
          </cell>
          <cell r="G47">
            <v>0</v>
          </cell>
          <cell r="H47">
            <v>0</v>
          </cell>
          <cell r="I47">
            <v>0</v>
          </cell>
          <cell r="J47">
            <v>40272215.060000002</v>
          </cell>
        </row>
        <row r="48">
          <cell r="A48">
            <v>6302208</v>
          </cell>
          <cell r="B48" t="str">
            <v>อบต. ลุงเขว้า</v>
          </cell>
          <cell r="C48" t="str">
            <v>สินทรัพย์โครงสร้างพื้นฐานอื่น</v>
          </cell>
          <cell r="D48" t="str">
            <v>1208050101.001</v>
          </cell>
          <cell r="E48">
            <v>19419900</v>
          </cell>
          <cell r="F48">
            <v>0</v>
          </cell>
          <cell r="G48">
            <v>200000</v>
          </cell>
          <cell r="H48">
            <v>0</v>
          </cell>
          <cell r="I48">
            <v>19619900</v>
          </cell>
          <cell r="J48">
            <v>0</v>
          </cell>
        </row>
        <row r="49">
          <cell r="A49">
            <v>6302208</v>
          </cell>
          <cell r="B49" t="str">
            <v>อบต. ลุงเขว้า</v>
          </cell>
          <cell r="C49" t="str">
            <v>ค่าเสื่อมราคาสะสมสินทรัพย์โครงสร้างพื้นฐานอื่น</v>
          </cell>
          <cell r="D49" t="str">
            <v>1208050103.001</v>
          </cell>
          <cell r="E49">
            <v>0</v>
          </cell>
          <cell r="F49">
            <v>16051861</v>
          </cell>
          <cell r="G49">
            <v>0</v>
          </cell>
          <cell r="H49">
            <v>0</v>
          </cell>
          <cell r="I49">
            <v>0</v>
          </cell>
          <cell r="J49">
            <v>16051861</v>
          </cell>
        </row>
        <row r="50">
          <cell r="A50">
            <v>6302208</v>
          </cell>
          <cell r="B50" t="str">
            <v>อบต. ลุงเขว้า</v>
          </cell>
          <cell r="C50" t="str">
            <v>เจ้าหนี้การค้า - หน่วยงานภาครัฐ</v>
          </cell>
          <cell r="D50" t="str">
            <v>2101010101.001</v>
          </cell>
          <cell r="E50">
            <v>0</v>
          </cell>
          <cell r="F50">
            <v>0</v>
          </cell>
          <cell r="G50">
            <v>234314.32</v>
          </cell>
          <cell r="H50">
            <v>292975.78000000003</v>
          </cell>
          <cell r="I50">
            <v>0</v>
          </cell>
          <cell r="J50">
            <v>58661.46</v>
          </cell>
        </row>
        <row r="51">
          <cell r="A51">
            <v>6302208</v>
          </cell>
          <cell r="B51" t="str">
            <v>อบต. ลุงเขว้า</v>
          </cell>
          <cell r="C51" t="str">
            <v>เจ้าหนี้การค้า - บุคคลภายนอก</v>
          </cell>
          <cell r="D51" t="str">
            <v>2101010102.001</v>
          </cell>
          <cell r="E51">
            <v>0</v>
          </cell>
          <cell r="F51">
            <v>39710</v>
          </cell>
          <cell r="G51">
            <v>3132173.38</v>
          </cell>
          <cell r="H51">
            <v>3088398.38</v>
          </cell>
          <cell r="I51">
            <v>4065</v>
          </cell>
          <cell r="J51">
            <v>0</v>
          </cell>
        </row>
        <row r="52">
          <cell r="A52">
            <v>6302208</v>
          </cell>
          <cell r="B52" t="str">
            <v>อบต. ลุงเขว้า</v>
          </cell>
          <cell r="C52" t="str">
            <v>ภาษีหัก ณ ที่จ่ายรอนำส่ง - ภาษีเงินได้บุคคลธรรมดา</v>
          </cell>
          <cell r="D52" t="str">
            <v>2102040103.001</v>
          </cell>
          <cell r="E52">
            <v>0</v>
          </cell>
          <cell r="F52">
            <v>1096.8399999999999</v>
          </cell>
          <cell r="G52">
            <v>2103.34</v>
          </cell>
          <cell r="H52">
            <v>1387.23</v>
          </cell>
          <cell r="I52">
            <v>0</v>
          </cell>
          <cell r="J52">
            <v>380.73</v>
          </cell>
        </row>
        <row r="53">
          <cell r="A53">
            <v>6302208</v>
          </cell>
          <cell r="B53" t="str">
            <v>อบต. ลุงเขว้า</v>
          </cell>
          <cell r="C53" t="str">
            <v>ภาษีหัก ณ ที่จ่ายรอนำส่ง - ภาษีเงินได้บุคคลธรรมดา ภ.ง.ด.1</v>
          </cell>
          <cell r="D53" t="str">
            <v>2102040104.001</v>
          </cell>
          <cell r="E53">
            <v>0</v>
          </cell>
          <cell r="F53">
            <v>3500</v>
          </cell>
          <cell r="G53">
            <v>10500</v>
          </cell>
          <cell r="H53">
            <v>10510</v>
          </cell>
          <cell r="I53">
            <v>0</v>
          </cell>
          <cell r="J53">
            <v>3510</v>
          </cell>
        </row>
        <row r="54">
          <cell r="A54">
            <v>6302208</v>
          </cell>
          <cell r="B54" t="str">
            <v>อบต. ลุงเขว้า</v>
          </cell>
          <cell r="C54" t="str">
            <v>ภาษีหัก ณ ที่จ่ายรอนำส่ง - ภาษีเงินได้นิติบุคคลจากบุคคลภายนอก</v>
          </cell>
          <cell r="D54" t="str">
            <v>2102040106.001</v>
          </cell>
          <cell r="E54">
            <v>0</v>
          </cell>
          <cell r="F54">
            <v>33090.42</v>
          </cell>
          <cell r="G54">
            <v>60460.17</v>
          </cell>
          <cell r="H54">
            <v>27369.75</v>
          </cell>
          <cell r="I54">
            <v>0</v>
          </cell>
          <cell r="J54">
            <v>0</v>
          </cell>
        </row>
        <row r="55">
          <cell r="A55">
            <v>6302208</v>
          </cell>
          <cell r="B55" t="str">
            <v>อบต. ลุงเขว้า</v>
          </cell>
          <cell r="C55" t="str">
            <v>ใบสำคัญค้างจ่ายอื่น</v>
          </cell>
          <cell r="D55" t="str">
            <v>2102040110.001</v>
          </cell>
          <cell r="E55">
            <v>0</v>
          </cell>
          <cell r="F55">
            <v>0</v>
          </cell>
          <cell r="G55">
            <v>6290985.4199999999</v>
          </cell>
          <cell r="H55">
            <v>6290985.4199999999</v>
          </cell>
          <cell r="I55">
            <v>0</v>
          </cell>
          <cell r="J55">
            <v>0</v>
          </cell>
        </row>
        <row r="56">
          <cell r="A56">
            <v>6302208</v>
          </cell>
          <cell r="B56" t="str">
            <v>อบต. ลุงเขว้า</v>
          </cell>
          <cell r="C56" t="str">
            <v>รายได้เงินอุดหนุนรับล่วงหน้า</v>
          </cell>
          <cell r="D56" t="str">
            <v>2103010102.001</v>
          </cell>
          <cell r="E56">
            <v>0</v>
          </cell>
          <cell r="F56">
            <v>4652000</v>
          </cell>
          <cell r="G56">
            <v>0</v>
          </cell>
          <cell r="H56">
            <v>0</v>
          </cell>
          <cell r="I56">
            <v>0</v>
          </cell>
          <cell r="J56">
            <v>4652000</v>
          </cell>
        </row>
        <row r="57">
          <cell r="A57">
            <v>6302208</v>
          </cell>
          <cell r="B57" t="str">
            <v>อบต. ลุงเขว้า</v>
          </cell>
          <cell r="C57" t="str">
            <v>เงินรับฝากประกันสังคม</v>
          </cell>
          <cell r="D57" t="str">
            <v>2111020199.004</v>
          </cell>
          <cell r="E57">
            <v>0</v>
          </cell>
          <cell r="F57">
            <v>3902</v>
          </cell>
          <cell r="G57">
            <v>13194</v>
          </cell>
          <cell r="H57">
            <v>15645</v>
          </cell>
          <cell r="I57">
            <v>0</v>
          </cell>
          <cell r="J57">
            <v>6353</v>
          </cell>
        </row>
        <row r="58">
          <cell r="A58">
            <v>6302208</v>
          </cell>
          <cell r="B58" t="str">
            <v>อบต. ลุงเขว้า</v>
          </cell>
          <cell r="C58" t="str">
            <v>เงินรับฝากค่าใช้จ่ายอื่น</v>
          </cell>
          <cell r="D58" t="str">
            <v>2111020199.005</v>
          </cell>
          <cell r="E58">
            <v>0</v>
          </cell>
          <cell r="F58">
            <v>941</v>
          </cell>
          <cell r="G58">
            <v>735950</v>
          </cell>
          <cell r="H58">
            <v>736031</v>
          </cell>
          <cell r="I58">
            <v>0</v>
          </cell>
          <cell r="J58">
            <v>1022</v>
          </cell>
        </row>
        <row r="59">
          <cell r="A59">
            <v>6302208</v>
          </cell>
          <cell r="B59" t="str">
            <v>อบต. ลุงเขว้า</v>
          </cell>
          <cell r="C59" t="str">
            <v>เงินประกันสัญญา - ระยะสั้น</v>
          </cell>
          <cell r="D59" t="str">
            <v>2112010101.001</v>
          </cell>
          <cell r="E59">
            <v>0</v>
          </cell>
          <cell r="F59">
            <v>181550</v>
          </cell>
          <cell r="G59">
            <v>77875</v>
          </cell>
          <cell r="H59">
            <v>0</v>
          </cell>
          <cell r="I59">
            <v>0</v>
          </cell>
          <cell r="J59">
            <v>103675</v>
          </cell>
        </row>
        <row r="60">
          <cell r="A60">
            <v>6302208</v>
          </cell>
          <cell r="B60" t="str">
            <v>อบต. ลุงเขว้า</v>
          </cell>
          <cell r="C60" t="str">
            <v>เงินรับฝากเงินทุนโครงการเศรษฐกิจชุมชน - ระยะยาว</v>
          </cell>
          <cell r="D60" t="str">
            <v>2207020102.001</v>
          </cell>
          <cell r="E60">
            <v>0</v>
          </cell>
          <cell r="F60">
            <v>1014719.26</v>
          </cell>
          <cell r="G60">
            <v>0</v>
          </cell>
          <cell r="H60">
            <v>0</v>
          </cell>
          <cell r="I60">
            <v>0</v>
          </cell>
          <cell r="J60">
            <v>1014719.26</v>
          </cell>
        </row>
        <row r="61">
          <cell r="A61">
            <v>6302208</v>
          </cell>
          <cell r="B61" t="str">
            <v>อบต. ลุงเขว้า</v>
          </cell>
          <cell r="C61" t="str">
            <v>เงินประกันสัญญา - ระยะยาว</v>
          </cell>
          <cell r="D61" t="str">
            <v>2208010101.001</v>
          </cell>
          <cell r="E61">
            <v>0</v>
          </cell>
          <cell r="F61">
            <v>838625</v>
          </cell>
          <cell r="G61">
            <v>0</v>
          </cell>
          <cell r="H61">
            <v>0</v>
          </cell>
          <cell r="I61">
            <v>0</v>
          </cell>
          <cell r="J61">
            <v>838625</v>
          </cell>
        </row>
        <row r="62">
          <cell r="A62">
            <v>6302208</v>
          </cell>
          <cell r="B62" t="str">
            <v>อบต. ลุงเขว้า</v>
          </cell>
          <cell r="C62" t="str">
            <v>เงินสะสม</v>
          </cell>
          <cell r="D62" t="str">
            <v>3102010101.001</v>
          </cell>
          <cell r="E62">
            <v>0</v>
          </cell>
          <cell r="F62">
            <v>86346943.299999997</v>
          </cell>
          <cell r="G62">
            <v>0</v>
          </cell>
          <cell r="H62">
            <v>856000</v>
          </cell>
          <cell r="I62">
            <v>0</v>
          </cell>
          <cell r="J62">
            <v>87202943.299999997</v>
          </cell>
        </row>
        <row r="63">
          <cell r="A63">
            <v>6302208</v>
          </cell>
          <cell r="B63" t="str">
            <v>อบต. ลุงเขว้า</v>
          </cell>
          <cell r="C63" t="str">
            <v>เงินทุนสำรองเงินสะสม</v>
          </cell>
          <cell r="D63" t="str">
            <v>3102010101.002</v>
          </cell>
          <cell r="E63">
            <v>0</v>
          </cell>
          <cell r="F63">
            <v>12196824.35</v>
          </cell>
          <cell r="G63">
            <v>856000</v>
          </cell>
          <cell r="H63">
            <v>0</v>
          </cell>
          <cell r="I63">
            <v>0</v>
          </cell>
          <cell r="J63">
            <v>11340824.35</v>
          </cell>
        </row>
        <row r="64">
          <cell r="A64">
            <v>6302208</v>
          </cell>
          <cell r="B64" t="str">
            <v>อบต. ลุงเขว้า</v>
          </cell>
          <cell r="C64" t="str">
            <v>รายได้ค่าธรรมเนียมใบอนุญาตการขายสุรา</v>
          </cell>
          <cell r="D64" t="str">
            <v>4401030103.001</v>
          </cell>
          <cell r="E64">
            <v>0</v>
          </cell>
          <cell r="F64">
            <v>0</v>
          </cell>
          <cell r="G64">
            <v>0</v>
          </cell>
          <cell r="H64">
            <v>58.2</v>
          </cell>
          <cell r="I64">
            <v>0</v>
          </cell>
          <cell r="J64">
            <v>58.2</v>
          </cell>
        </row>
        <row r="65">
          <cell r="A65">
            <v>6302208</v>
          </cell>
          <cell r="B65" t="str">
            <v>อบต. ลุงเขว้า</v>
          </cell>
          <cell r="C65" t="str">
            <v>รายได้ค่าธรรมเนียมเกี่ยวกับการควบคุมอาคาร</v>
          </cell>
          <cell r="D65" t="str">
            <v>4401030105.001</v>
          </cell>
          <cell r="E65">
            <v>0</v>
          </cell>
          <cell r="F65">
            <v>0</v>
          </cell>
          <cell r="G65">
            <v>0</v>
          </cell>
          <cell r="H65">
            <v>270</v>
          </cell>
          <cell r="I65">
            <v>0</v>
          </cell>
          <cell r="J65">
            <v>270</v>
          </cell>
        </row>
        <row r="66">
          <cell r="A66">
            <v>6302208</v>
          </cell>
          <cell r="B66" t="str">
            <v>อบต. ลุงเขว้า</v>
          </cell>
          <cell r="C66" t="str">
            <v>รายได้ค่าธรรมเนียมเกี่ยวกับทะเบียนพาณิชย์</v>
          </cell>
          <cell r="D66" t="str">
            <v>4401030127.001</v>
          </cell>
          <cell r="E66">
            <v>0</v>
          </cell>
          <cell r="F66">
            <v>0</v>
          </cell>
          <cell r="G66">
            <v>0</v>
          </cell>
          <cell r="H66">
            <v>200</v>
          </cell>
          <cell r="I66">
            <v>0</v>
          </cell>
          <cell r="J66">
            <v>200</v>
          </cell>
        </row>
        <row r="67">
          <cell r="A67">
            <v>6302208</v>
          </cell>
          <cell r="B67" t="str">
            <v>อบต. ลุงเขว้า</v>
          </cell>
          <cell r="C67" t="str">
            <v>รายได้ค่าปรับการผิดสัญญา</v>
          </cell>
          <cell r="D67" t="str">
            <v>4401040110.001</v>
          </cell>
          <cell r="E67">
            <v>0</v>
          </cell>
          <cell r="F67">
            <v>0</v>
          </cell>
          <cell r="G67">
            <v>0</v>
          </cell>
          <cell r="H67">
            <v>5912</v>
          </cell>
          <cell r="I67">
            <v>0</v>
          </cell>
          <cell r="J67">
            <v>5912</v>
          </cell>
        </row>
        <row r="68">
          <cell r="A68">
            <v>6302208</v>
          </cell>
          <cell r="B68" t="str">
            <v>อบต. ลุงเขว้า</v>
          </cell>
          <cell r="C68" t="str">
            <v>รายได้ค่าใบอนุญาตเกี่ยวกับการควบคุมอาคาร</v>
          </cell>
          <cell r="D68" t="str">
            <v>4401050107.001</v>
          </cell>
          <cell r="E68">
            <v>0</v>
          </cell>
          <cell r="F68">
            <v>0</v>
          </cell>
          <cell r="G68">
            <v>0</v>
          </cell>
          <cell r="H68">
            <v>1264</v>
          </cell>
          <cell r="I68">
            <v>0</v>
          </cell>
          <cell r="J68">
            <v>1264</v>
          </cell>
        </row>
        <row r="69">
          <cell r="A69">
            <v>6302208</v>
          </cell>
          <cell r="B69" t="str">
            <v>อบต. ลุงเขว้า</v>
          </cell>
          <cell r="C69" t="str">
            <v>รายได้ดอกเบี้ยเงินฝากที่สถาบันการเงิน</v>
          </cell>
          <cell r="D69" t="str">
            <v>4401070101.001</v>
          </cell>
          <cell r="E69">
            <v>0</v>
          </cell>
          <cell r="F69">
            <v>0</v>
          </cell>
          <cell r="G69">
            <v>73237.83</v>
          </cell>
          <cell r="H69">
            <v>0</v>
          </cell>
          <cell r="I69">
            <v>73237.83</v>
          </cell>
          <cell r="J69">
            <v>0</v>
          </cell>
        </row>
        <row r="70">
          <cell r="A70">
            <v>6302208</v>
          </cell>
          <cell r="B70" t="str">
            <v>อบต. ลุงเขว้า</v>
          </cell>
          <cell r="C70" t="str">
            <v>รายได้เบ็ดเตล็ดอื่น ๆ</v>
          </cell>
          <cell r="D70" t="str">
            <v>4401100199.001</v>
          </cell>
          <cell r="E70">
            <v>0</v>
          </cell>
          <cell r="F70">
            <v>0</v>
          </cell>
          <cell r="G70">
            <v>0</v>
          </cell>
          <cell r="H70">
            <v>20</v>
          </cell>
          <cell r="I70">
            <v>0</v>
          </cell>
          <cell r="J70">
            <v>20</v>
          </cell>
        </row>
        <row r="71">
          <cell r="A71">
            <v>6302208</v>
          </cell>
          <cell r="B71" t="str">
            <v>อบต. ลุงเขว้า</v>
          </cell>
          <cell r="C71" t="str">
            <v>รายได้ภาษีรถยนต์</v>
          </cell>
          <cell r="D71" t="str">
            <v>4402010101.001</v>
          </cell>
          <cell r="E71">
            <v>0</v>
          </cell>
          <cell r="F71">
            <v>0</v>
          </cell>
          <cell r="G71">
            <v>0</v>
          </cell>
          <cell r="H71">
            <v>138477.85999999999</v>
          </cell>
          <cell r="I71">
            <v>0</v>
          </cell>
          <cell r="J71">
            <v>138477.85999999999</v>
          </cell>
        </row>
        <row r="72">
          <cell r="A72">
            <v>6302208</v>
          </cell>
          <cell r="B72" t="str">
            <v>อบต. ลุงเขว้า</v>
          </cell>
          <cell r="C72" t="str">
            <v>รายได้ภาษีมูลค่าเพิ่มตาม พ.ร.บ.กำหนดแผนฯ</v>
          </cell>
          <cell r="D72" t="str">
            <v>4402010102.001</v>
          </cell>
          <cell r="E72">
            <v>0</v>
          </cell>
          <cell r="F72">
            <v>0</v>
          </cell>
          <cell r="G72">
            <v>0</v>
          </cell>
          <cell r="H72">
            <v>2472478.87</v>
          </cell>
          <cell r="I72">
            <v>0</v>
          </cell>
          <cell r="J72">
            <v>2472478.87</v>
          </cell>
        </row>
        <row r="73">
          <cell r="A73">
            <v>6302208</v>
          </cell>
          <cell r="B73" t="str">
            <v>อบต. ลุงเขว้า</v>
          </cell>
          <cell r="C73" t="str">
            <v>รายได้ภาษีมูลค่าเพิ่มตาม พ.ร.บ.จัดสรรรายได้ฯ</v>
          </cell>
          <cell r="D73" t="str">
            <v>4402010104.001</v>
          </cell>
          <cell r="E73">
            <v>0</v>
          </cell>
          <cell r="F73">
            <v>0</v>
          </cell>
          <cell r="G73">
            <v>0</v>
          </cell>
          <cell r="H73">
            <v>481859.89</v>
          </cell>
          <cell r="I73">
            <v>0</v>
          </cell>
          <cell r="J73">
            <v>481859.89</v>
          </cell>
        </row>
        <row r="74">
          <cell r="A74">
            <v>6302208</v>
          </cell>
          <cell r="B74" t="str">
            <v>อบต. ลุงเขว้า</v>
          </cell>
          <cell r="C74" t="str">
            <v>รายได้ภาษีธุรกิจเฉพาะ</v>
          </cell>
          <cell r="D74" t="str">
            <v>4402010105.001</v>
          </cell>
          <cell r="E74">
            <v>0</v>
          </cell>
          <cell r="F74">
            <v>0</v>
          </cell>
          <cell r="G74">
            <v>0</v>
          </cell>
          <cell r="H74">
            <v>35215.81</v>
          </cell>
          <cell r="I74">
            <v>0</v>
          </cell>
          <cell r="J74">
            <v>35215.81</v>
          </cell>
        </row>
        <row r="75">
          <cell r="A75">
            <v>6302208</v>
          </cell>
          <cell r="B75" t="str">
            <v>อบต. ลุงเขว้า</v>
          </cell>
          <cell r="C75" t="str">
            <v>รายได้ภาษีสรรพสามิต</v>
          </cell>
          <cell r="D75" t="str">
            <v>4402010106.001</v>
          </cell>
          <cell r="E75">
            <v>0</v>
          </cell>
          <cell r="F75">
            <v>0</v>
          </cell>
          <cell r="G75">
            <v>0</v>
          </cell>
          <cell r="H75">
            <v>911223.1</v>
          </cell>
          <cell r="I75">
            <v>0</v>
          </cell>
          <cell r="J75">
            <v>911223.1</v>
          </cell>
        </row>
        <row r="76">
          <cell r="A76">
            <v>6302208</v>
          </cell>
          <cell r="B76" t="str">
            <v>อบต. ลุงเขว้า</v>
          </cell>
          <cell r="C76" t="str">
            <v>รายได้ค่าภาคหลวงแร่</v>
          </cell>
          <cell r="D76" t="str">
            <v>4402010110.001</v>
          </cell>
          <cell r="E76">
            <v>0</v>
          </cell>
          <cell r="F76">
            <v>0</v>
          </cell>
          <cell r="G76">
            <v>0</v>
          </cell>
          <cell r="H76">
            <v>14398.13</v>
          </cell>
          <cell r="I76">
            <v>0</v>
          </cell>
          <cell r="J76">
            <v>14398.13</v>
          </cell>
        </row>
        <row r="77">
          <cell r="A77">
            <v>6302208</v>
          </cell>
          <cell r="B77" t="str">
            <v>อบต. ลุงเขว้า</v>
          </cell>
          <cell r="C77" t="str">
            <v>รายได้ค่าภาคหลวงปิโตรเลียม</v>
          </cell>
          <cell r="D77" t="str">
            <v>4402010111.001</v>
          </cell>
          <cell r="E77">
            <v>0</v>
          </cell>
          <cell r="F77">
            <v>0</v>
          </cell>
          <cell r="G77">
            <v>0</v>
          </cell>
          <cell r="H77">
            <v>8470.6299999999992</v>
          </cell>
          <cell r="I77">
            <v>0</v>
          </cell>
          <cell r="J77">
            <v>8470.6299999999992</v>
          </cell>
        </row>
        <row r="78">
          <cell r="A78">
            <v>6302208</v>
          </cell>
          <cell r="B78" t="str">
            <v>อบต. ลุงเขว้า</v>
          </cell>
          <cell r="C78" t="str">
            <v>รายได้ค่าธรรมเนียมจดทะเบียนสิทธิและนิติกรรมตามประมวลกฎหมายที่ดิน</v>
          </cell>
          <cell r="D78" t="str">
            <v>4402010113.001</v>
          </cell>
          <cell r="E78">
            <v>0</v>
          </cell>
          <cell r="F78">
            <v>0</v>
          </cell>
          <cell r="G78">
            <v>0</v>
          </cell>
          <cell r="H78">
            <v>40696</v>
          </cell>
          <cell r="I78">
            <v>0</v>
          </cell>
          <cell r="J78">
            <v>40696</v>
          </cell>
        </row>
        <row r="79">
          <cell r="A79">
            <v>6302208</v>
          </cell>
          <cell r="B79" t="str">
            <v>อบต. ลุงเขว้า</v>
          </cell>
          <cell r="C79" t="str">
            <v>รายได้เงินอุดหนุนทั่วไป</v>
          </cell>
          <cell r="D79" t="str">
            <v>4403010101.001</v>
          </cell>
          <cell r="E79">
            <v>0</v>
          </cell>
          <cell r="F79">
            <v>0</v>
          </cell>
          <cell r="G79">
            <v>0</v>
          </cell>
          <cell r="H79">
            <v>4657917</v>
          </cell>
          <cell r="I79">
            <v>0</v>
          </cell>
          <cell r="J79">
            <v>4657917</v>
          </cell>
        </row>
        <row r="80">
          <cell r="A80">
            <v>6302208</v>
          </cell>
          <cell r="B80" t="str">
            <v>อบต. ลุงเขว้า</v>
          </cell>
          <cell r="C80" t="str">
            <v>รายได้เงินอุดหนุนเฉพาะกิจ</v>
          </cell>
          <cell r="D80" t="str">
            <v>4403010104.001</v>
          </cell>
          <cell r="E80">
            <v>0</v>
          </cell>
          <cell r="F80">
            <v>0</v>
          </cell>
          <cell r="G80">
            <v>0</v>
          </cell>
          <cell r="H80">
            <v>1259000</v>
          </cell>
          <cell r="I80">
            <v>0</v>
          </cell>
          <cell r="J80">
            <v>1259000</v>
          </cell>
        </row>
        <row r="81">
          <cell r="A81">
            <v>6302208</v>
          </cell>
          <cell r="B81" t="str">
            <v>อบต. ลุงเขว้า</v>
          </cell>
          <cell r="C81" t="str">
            <v>เงินเดือน</v>
          </cell>
          <cell r="D81" t="str">
            <v>5101010101.001</v>
          </cell>
          <cell r="E81">
            <v>0</v>
          </cell>
          <cell r="F81">
            <v>0</v>
          </cell>
          <cell r="G81">
            <v>1289150.49</v>
          </cell>
          <cell r="H81">
            <v>0</v>
          </cell>
          <cell r="I81">
            <v>1289150.49</v>
          </cell>
          <cell r="J81">
            <v>0</v>
          </cell>
        </row>
        <row r="82">
          <cell r="A82">
            <v>6302208</v>
          </cell>
          <cell r="B82" t="str">
            <v>อบต. ลุงเขว้า</v>
          </cell>
          <cell r="C82" t="str">
            <v>เงินประจำตำแหน่ง</v>
          </cell>
          <cell r="D82" t="str">
            <v>5101010103.001</v>
          </cell>
          <cell r="E82">
            <v>0</v>
          </cell>
          <cell r="F82">
            <v>0</v>
          </cell>
          <cell r="G82">
            <v>63000</v>
          </cell>
          <cell r="H82">
            <v>0</v>
          </cell>
          <cell r="I82">
            <v>63000</v>
          </cell>
          <cell r="J82">
            <v>0</v>
          </cell>
        </row>
        <row r="83">
          <cell r="A83">
            <v>6302208</v>
          </cell>
          <cell r="B83" t="str">
            <v>อบต. ลุงเขว้า</v>
          </cell>
          <cell r="C83" t="str">
            <v>เงินเดือน (ฝ่ายการเมือง)</v>
          </cell>
          <cell r="D83" t="str">
            <v>5101010199.001</v>
          </cell>
          <cell r="E83">
            <v>0</v>
          </cell>
          <cell r="F83">
            <v>0</v>
          </cell>
          <cell r="G83">
            <v>577500</v>
          </cell>
          <cell r="H83">
            <v>0</v>
          </cell>
          <cell r="I83">
            <v>577500</v>
          </cell>
          <cell r="J83">
            <v>0</v>
          </cell>
        </row>
        <row r="84">
          <cell r="A84">
            <v>6302208</v>
          </cell>
          <cell r="B84" t="str">
            <v>อบต. ลุงเขว้า</v>
          </cell>
          <cell r="C84" t="str">
            <v>เงินค่าตอบแทนพนักงานขององค์กรปกครองส่วนท้องถิ่น</v>
          </cell>
          <cell r="D84" t="str">
            <v>5101010199.002</v>
          </cell>
          <cell r="E84">
            <v>0</v>
          </cell>
          <cell r="F84">
            <v>0</v>
          </cell>
          <cell r="G84">
            <v>215631.66</v>
          </cell>
          <cell r="H84">
            <v>10180</v>
          </cell>
          <cell r="I84">
            <v>205451.66</v>
          </cell>
          <cell r="J84">
            <v>0</v>
          </cell>
        </row>
        <row r="85">
          <cell r="A85">
            <v>6302208</v>
          </cell>
          <cell r="B85" t="str">
            <v>อบต. ลุงเขว้า</v>
          </cell>
          <cell r="C85" t="str">
            <v>เงินสมทบกองทุนประกันสังคม</v>
          </cell>
          <cell r="D85" t="str">
            <v>5101020106.001</v>
          </cell>
          <cell r="E85">
            <v>0</v>
          </cell>
          <cell r="F85">
            <v>0</v>
          </cell>
          <cell r="G85">
            <v>10702</v>
          </cell>
          <cell r="H85">
            <v>0</v>
          </cell>
          <cell r="I85">
            <v>10702</v>
          </cell>
          <cell r="J85">
            <v>0</v>
          </cell>
        </row>
        <row r="86">
          <cell r="A86">
            <v>6302208</v>
          </cell>
          <cell r="B86" t="str">
            <v>อบต. ลุงเขว้า</v>
          </cell>
          <cell r="C86" t="str">
            <v>ค่าเช่าบ้าน</v>
          </cell>
          <cell r="D86" t="str">
            <v>5101020108.001</v>
          </cell>
          <cell r="E86">
            <v>0</v>
          </cell>
          <cell r="F86">
            <v>0</v>
          </cell>
          <cell r="G86">
            <v>53700</v>
          </cell>
          <cell r="H86">
            <v>0</v>
          </cell>
          <cell r="I86">
            <v>53700</v>
          </cell>
          <cell r="J86">
            <v>0</v>
          </cell>
        </row>
        <row r="87">
          <cell r="A87">
            <v>6302208</v>
          </cell>
          <cell r="B87" t="str">
            <v>อบต. ลุงเขว้า</v>
          </cell>
          <cell r="C87" t="str">
            <v>เงินสมทบ กบท.</v>
          </cell>
          <cell r="D87" t="str">
            <v>5101020199.001</v>
          </cell>
          <cell r="E87">
            <v>0</v>
          </cell>
          <cell r="F87">
            <v>0</v>
          </cell>
          <cell r="G87">
            <v>96830.8</v>
          </cell>
          <cell r="H87">
            <v>0</v>
          </cell>
          <cell r="I87">
            <v>96830.8</v>
          </cell>
          <cell r="J87">
            <v>0</v>
          </cell>
        </row>
        <row r="88">
          <cell r="A88">
            <v>6302208</v>
          </cell>
          <cell r="B88" t="str">
            <v>อบต. ลุงเขว้า</v>
          </cell>
          <cell r="C88" t="str">
            <v>เงินช่วยการศึกษาบุตร</v>
          </cell>
          <cell r="D88" t="str">
            <v>5101030101.001</v>
          </cell>
          <cell r="E88">
            <v>0</v>
          </cell>
          <cell r="F88">
            <v>0</v>
          </cell>
          <cell r="G88">
            <v>25000</v>
          </cell>
          <cell r="H88">
            <v>0</v>
          </cell>
          <cell r="I88">
            <v>25000</v>
          </cell>
          <cell r="J88">
            <v>0</v>
          </cell>
        </row>
        <row r="89">
          <cell r="A89">
            <v>6302208</v>
          </cell>
          <cell r="B89" t="str">
            <v>อบต. ลุงเขว้า</v>
          </cell>
          <cell r="C89" t="str">
            <v>บำนาญปกติ</v>
          </cell>
          <cell r="D89" t="str">
            <v>5101040102.001</v>
          </cell>
          <cell r="E89">
            <v>0</v>
          </cell>
          <cell r="F89">
            <v>0</v>
          </cell>
          <cell r="G89">
            <v>67984.800000000003</v>
          </cell>
          <cell r="H89">
            <v>0</v>
          </cell>
          <cell r="I89">
            <v>67984.800000000003</v>
          </cell>
          <cell r="J89">
            <v>0</v>
          </cell>
        </row>
        <row r="90">
          <cell r="A90">
            <v>6302208</v>
          </cell>
          <cell r="B90" t="str">
            <v>อบต. ลุงเขว้า</v>
          </cell>
          <cell r="C90" t="str">
            <v>ค่าใช้จ่ายด้านการฝึกอบรม- ในประเทศ</v>
          </cell>
          <cell r="D90" t="str">
            <v>5102010199.001</v>
          </cell>
          <cell r="E90">
            <v>0</v>
          </cell>
          <cell r="F90">
            <v>0</v>
          </cell>
          <cell r="G90">
            <v>3900</v>
          </cell>
          <cell r="H90">
            <v>0</v>
          </cell>
          <cell r="I90">
            <v>3900</v>
          </cell>
          <cell r="J90">
            <v>0</v>
          </cell>
        </row>
        <row r="91">
          <cell r="A91">
            <v>6302208</v>
          </cell>
          <cell r="B91" t="str">
            <v>อบต. ลุงเขว้า</v>
          </cell>
          <cell r="C91" t="str">
            <v>ค่าใช้จ่ายเดินทางไปราชการ - ในประเทศ</v>
          </cell>
          <cell r="D91" t="str">
            <v>5103010199.001</v>
          </cell>
          <cell r="E91">
            <v>0</v>
          </cell>
          <cell r="F91">
            <v>0</v>
          </cell>
          <cell r="G91">
            <v>900</v>
          </cell>
          <cell r="H91">
            <v>0</v>
          </cell>
          <cell r="I91">
            <v>900</v>
          </cell>
          <cell r="J91">
            <v>0</v>
          </cell>
        </row>
        <row r="92">
          <cell r="A92">
            <v>6302208</v>
          </cell>
          <cell r="B92" t="str">
            <v>อบต. ลุงเขว้า</v>
          </cell>
          <cell r="C92" t="str">
            <v>ค่าวัสดุใช้ไป</v>
          </cell>
          <cell r="D92" t="str">
            <v>5104010104.001</v>
          </cell>
          <cell r="E92">
            <v>0</v>
          </cell>
          <cell r="F92">
            <v>0</v>
          </cell>
          <cell r="G92">
            <v>182804</v>
          </cell>
          <cell r="H92">
            <v>0</v>
          </cell>
          <cell r="I92">
            <v>182804</v>
          </cell>
          <cell r="J92">
            <v>0</v>
          </cell>
        </row>
        <row r="93">
          <cell r="A93">
            <v>6302208</v>
          </cell>
          <cell r="B93" t="str">
            <v>อบต. ลุงเขว้า</v>
          </cell>
          <cell r="C93" t="str">
            <v>ค่าซ่อมแซมและบำรุงรักษา</v>
          </cell>
          <cell r="D93" t="str">
            <v>5104010107.001</v>
          </cell>
          <cell r="E93">
            <v>0</v>
          </cell>
          <cell r="F93">
            <v>0</v>
          </cell>
          <cell r="G93">
            <v>20400</v>
          </cell>
          <cell r="H93">
            <v>0</v>
          </cell>
          <cell r="I93">
            <v>20400</v>
          </cell>
          <cell r="J93">
            <v>0</v>
          </cell>
        </row>
        <row r="94">
          <cell r="A94">
            <v>6302208</v>
          </cell>
          <cell r="B94" t="str">
            <v>อบต. ลุงเขว้า</v>
          </cell>
          <cell r="C94" t="str">
            <v>ค่าใช้จ่ายในการปรับปรุงอสังหาริมทรัพย์ต่ำกว่าเกณฑ์</v>
          </cell>
          <cell r="D94" t="str">
            <v>5104010107.003</v>
          </cell>
          <cell r="E94">
            <v>0</v>
          </cell>
          <cell r="F94">
            <v>0</v>
          </cell>
          <cell r="G94">
            <v>299000</v>
          </cell>
          <cell r="H94">
            <v>0</v>
          </cell>
          <cell r="I94">
            <v>299000</v>
          </cell>
          <cell r="J94">
            <v>0</v>
          </cell>
        </row>
        <row r="95">
          <cell r="A95">
            <v>6302208</v>
          </cell>
          <cell r="B95" t="str">
            <v>อบต. ลุงเขว้า</v>
          </cell>
          <cell r="C95" t="str">
            <v>ค่าเชื้อเพลิง</v>
          </cell>
          <cell r="D95" t="str">
            <v>5104010110.001</v>
          </cell>
          <cell r="E95">
            <v>0</v>
          </cell>
          <cell r="F95">
            <v>0</v>
          </cell>
          <cell r="G95">
            <v>18200</v>
          </cell>
          <cell r="H95">
            <v>0</v>
          </cell>
          <cell r="I95">
            <v>18200</v>
          </cell>
          <cell r="J95">
            <v>0</v>
          </cell>
        </row>
        <row r="96">
          <cell r="A96">
            <v>6302208</v>
          </cell>
          <cell r="B96" t="str">
            <v>อบต. ลุงเขว้า</v>
          </cell>
          <cell r="C96" t="str">
            <v>ค่าจ้างเหมาบริการ - บุคคลภายนอก</v>
          </cell>
          <cell r="D96" t="str">
            <v>5104010112.001</v>
          </cell>
          <cell r="E96">
            <v>0</v>
          </cell>
          <cell r="F96">
            <v>0</v>
          </cell>
          <cell r="G96">
            <v>68173.38</v>
          </cell>
          <cell r="H96">
            <v>0</v>
          </cell>
          <cell r="I96">
            <v>68173.38</v>
          </cell>
          <cell r="J96">
            <v>0</v>
          </cell>
        </row>
        <row r="97">
          <cell r="A97">
            <v>6302208</v>
          </cell>
          <cell r="B97" t="str">
            <v>อบต. ลุงเขว้า</v>
          </cell>
          <cell r="C97" t="str">
            <v>ค่าไฟฟ้า</v>
          </cell>
          <cell r="D97" t="str">
            <v>5104020101.001</v>
          </cell>
          <cell r="E97">
            <v>0</v>
          </cell>
          <cell r="F97">
            <v>0</v>
          </cell>
          <cell r="G97">
            <v>30862.74</v>
          </cell>
          <cell r="H97">
            <v>0</v>
          </cell>
          <cell r="I97">
            <v>30862.74</v>
          </cell>
          <cell r="J97">
            <v>0</v>
          </cell>
        </row>
        <row r="98">
          <cell r="A98">
            <v>6302208</v>
          </cell>
          <cell r="B98" t="str">
            <v>อบต. ลุงเขว้า</v>
          </cell>
          <cell r="C98" t="str">
            <v>ค่าโทรศัพท์</v>
          </cell>
          <cell r="D98" t="str">
            <v>5104020105.001</v>
          </cell>
          <cell r="E98">
            <v>0</v>
          </cell>
          <cell r="F98">
            <v>0</v>
          </cell>
          <cell r="G98">
            <v>1312.89</v>
          </cell>
          <cell r="H98">
            <v>0</v>
          </cell>
          <cell r="I98">
            <v>1312.89</v>
          </cell>
          <cell r="J98">
            <v>0</v>
          </cell>
        </row>
        <row r="99">
          <cell r="A99">
            <v>6302208</v>
          </cell>
          <cell r="B99" t="str">
            <v>อบต. ลุงเขว้า</v>
          </cell>
          <cell r="C99" t="str">
            <v>ค่าบริการสื่อสารและโทรคมนาคม</v>
          </cell>
          <cell r="D99" t="str">
            <v>5104020106.001</v>
          </cell>
          <cell r="E99">
            <v>0</v>
          </cell>
          <cell r="F99">
            <v>0</v>
          </cell>
          <cell r="G99">
            <v>3527.79</v>
          </cell>
          <cell r="H99">
            <v>0</v>
          </cell>
          <cell r="I99">
            <v>3527.79</v>
          </cell>
          <cell r="J99">
            <v>0</v>
          </cell>
        </row>
        <row r="100">
          <cell r="A100">
            <v>6302208</v>
          </cell>
          <cell r="B100" t="str">
            <v>อบต. ลุงเขว้า</v>
          </cell>
          <cell r="C100" t="str">
            <v>ค่ารับรองและพิธีการ</v>
          </cell>
          <cell r="D100" t="str">
            <v>5104030208.001</v>
          </cell>
          <cell r="E100">
            <v>0</v>
          </cell>
          <cell r="F100">
            <v>0</v>
          </cell>
          <cell r="G100">
            <v>8375</v>
          </cell>
          <cell r="H100">
            <v>0</v>
          </cell>
          <cell r="I100">
            <v>8375</v>
          </cell>
          <cell r="J100">
            <v>0</v>
          </cell>
        </row>
        <row r="101">
          <cell r="A101">
            <v>6302208</v>
          </cell>
          <cell r="B101" t="str">
            <v>อบต. ลุงเขว้า</v>
          </cell>
          <cell r="C101" t="str">
            <v>ค่าประชาสัมพันธ์</v>
          </cell>
          <cell r="D101" t="str">
            <v>5104030219.001</v>
          </cell>
          <cell r="E101">
            <v>0</v>
          </cell>
          <cell r="F101">
            <v>0</v>
          </cell>
          <cell r="G101">
            <v>1200</v>
          </cell>
          <cell r="H101">
            <v>0</v>
          </cell>
          <cell r="I101">
            <v>1200</v>
          </cell>
          <cell r="J101">
            <v>0</v>
          </cell>
        </row>
        <row r="102">
          <cell r="A102">
            <v>6302208</v>
          </cell>
          <cell r="B102" t="str">
            <v>อบต. ลุงเขว้า</v>
          </cell>
          <cell r="C102" t="str">
            <v>ค่าตอบแทนการปฏิบัติงาน</v>
          </cell>
          <cell r="D102" t="str">
            <v>5104040102.001</v>
          </cell>
          <cell r="E102">
            <v>0</v>
          </cell>
          <cell r="F102">
            <v>0</v>
          </cell>
          <cell r="G102">
            <v>48900</v>
          </cell>
          <cell r="H102">
            <v>27450</v>
          </cell>
          <cell r="I102">
            <v>21450</v>
          </cell>
          <cell r="J102">
            <v>0</v>
          </cell>
        </row>
        <row r="103">
          <cell r="A103">
            <v>6302208</v>
          </cell>
          <cell r="B103" t="str">
            <v>อบต. ลุงเขว้า</v>
          </cell>
          <cell r="C103" t="str">
            <v>เงินค่าครองชีพ</v>
          </cell>
          <cell r="D103" t="str">
            <v>5104040108.001</v>
          </cell>
          <cell r="E103">
            <v>0</v>
          </cell>
          <cell r="F103">
            <v>0</v>
          </cell>
          <cell r="G103">
            <v>38007.33</v>
          </cell>
          <cell r="H103">
            <v>0</v>
          </cell>
          <cell r="I103">
            <v>38007.33</v>
          </cell>
          <cell r="J103">
            <v>0</v>
          </cell>
        </row>
        <row r="104">
          <cell r="A104">
            <v>6302208</v>
          </cell>
          <cell r="B104" t="str">
            <v>อบต. ลุงเขว้า</v>
          </cell>
          <cell r="C104" t="str">
            <v>ค่าตอบแทนอื่น</v>
          </cell>
          <cell r="D104" t="str">
            <v>5104040199.001</v>
          </cell>
          <cell r="E104">
            <v>0</v>
          </cell>
          <cell r="F104">
            <v>0</v>
          </cell>
          <cell r="G104">
            <v>8500</v>
          </cell>
          <cell r="H104">
            <v>0</v>
          </cell>
          <cell r="I104">
            <v>8500</v>
          </cell>
          <cell r="J104">
            <v>0</v>
          </cell>
        </row>
        <row r="105">
          <cell r="A105">
            <v>6302208</v>
          </cell>
          <cell r="B105" t="str">
            <v>อบต. ลุงเขว้า</v>
          </cell>
          <cell r="C105" t="str">
            <v>ค่าใช้จ่ายอุดหนุน - หน่วยงานภาครัฐ</v>
          </cell>
          <cell r="D105" t="str">
            <v>5107010101.001</v>
          </cell>
          <cell r="E105">
            <v>0</v>
          </cell>
          <cell r="F105">
            <v>0</v>
          </cell>
          <cell r="G105">
            <v>47899.28</v>
          </cell>
          <cell r="H105">
            <v>0</v>
          </cell>
          <cell r="I105">
            <v>47899.28</v>
          </cell>
          <cell r="J105">
            <v>0</v>
          </cell>
        </row>
        <row r="106">
          <cell r="A106">
            <v>6302208</v>
          </cell>
          <cell r="B106" t="str">
            <v>อบต. ลุงเขว้า</v>
          </cell>
          <cell r="C106" t="str">
            <v>ค่าใช้จ่ายอุดหนุน - องค์กรปกครองส่วนท้องถิ่น</v>
          </cell>
          <cell r="D106" t="str">
            <v>5107010103.001</v>
          </cell>
          <cell r="E106">
            <v>0</v>
          </cell>
          <cell r="F106">
            <v>0</v>
          </cell>
          <cell r="G106">
            <v>20000</v>
          </cell>
          <cell r="H106">
            <v>0</v>
          </cell>
          <cell r="I106">
            <v>20000</v>
          </cell>
          <cell r="J106">
            <v>0</v>
          </cell>
        </row>
        <row r="107">
          <cell r="A107">
            <v>6302208</v>
          </cell>
          <cell r="B107" t="str">
            <v>อบต. ลุงเขว้า</v>
          </cell>
          <cell r="C107" t="str">
            <v>ค่าใช้จ่ายสวัสดิการของรัฐบาล</v>
          </cell>
          <cell r="D107" t="str">
            <v>5107010114.001</v>
          </cell>
          <cell r="E107">
            <v>0</v>
          </cell>
          <cell r="F107">
            <v>0</v>
          </cell>
          <cell r="G107">
            <v>1567400</v>
          </cell>
          <cell r="H107">
            <v>600</v>
          </cell>
          <cell r="I107">
            <v>1566800</v>
          </cell>
          <cell r="J107">
            <v>0</v>
          </cell>
        </row>
        <row r="108">
          <cell r="A108">
            <v>6302208</v>
          </cell>
          <cell r="B108" t="str">
            <v>อบต. ลุงเขว้า</v>
          </cell>
          <cell r="C108" t="str">
            <v>ค่าใช้จ่ายอุดหนุนเพื่อโภชนาการ</v>
          </cell>
          <cell r="D108" t="str">
            <v>5107010115.001</v>
          </cell>
          <cell r="E108">
            <v>0</v>
          </cell>
          <cell r="F108">
            <v>0</v>
          </cell>
          <cell r="G108">
            <v>924050.12</v>
          </cell>
          <cell r="H108">
            <v>47899.28</v>
          </cell>
          <cell r="I108">
            <v>876150.84</v>
          </cell>
          <cell r="J108">
            <v>0</v>
          </cell>
        </row>
        <row r="109">
          <cell r="A109">
            <v>6302208</v>
          </cell>
          <cell r="B109" t="str">
            <v>อบต. ลุงเขว้า</v>
          </cell>
          <cell r="C109" t="str">
            <v>ค่าใช้จ่ายระหว่างหน่วยงาน - งบทั่วไปโอนให้โรงเรียน และศูนย์พัฒนาเด็กเล็ก</v>
          </cell>
          <cell r="D109" t="str">
            <v>5210010121.005</v>
          </cell>
          <cell r="E109">
            <v>0</v>
          </cell>
          <cell r="F109">
            <v>0</v>
          </cell>
          <cell r="G109">
            <v>799513.79</v>
          </cell>
          <cell r="H109">
            <v>0</v>
          </cell>
          <cell r="I109">
            <v>799513.79</v>
          </cell>
          <cell r="J109">
            <v>0</v>
          </cell>
        </row>
        <row r="110">
          <cell r="A110">
            <v>6302208</v>
          </cell>
          <cell r="B110" t="str">
            <v>อบต. ลุงเขว้า</v>
          </cell>
        </row>
        <row r="111">
          <cell r="A111">
            <v>6302208</v>
          </cell>
          <cell r="B111" t="str">
            <v>อบต. ลุงเขว้า</v>
          </cell>
        </row>
        <row r="112">
          <cell r="A112">
            <v>6302208</v>
          </cell>
          <cell r="B112" t="str">
            <v>อบต. ลุงเขว้า</v>
          </cell>
        </row>
        <row r="113">
          <cell r="A113">
            <v>6302208</v>
          </cell>
          <cell r="B113" t="str">
            <v>อบต. ลุงเขว้า</v>
          </cell>
        </row>
        <row r="114">
          <cell r="A114">
            <v>6302208</v>
          </cell>
          <cell r="B114" t="str">
            <v>อบต. ลุงเขว้า</v>
          </cell>
        </row>
        <row r="115">
          <cell r="A115">
            <v>6302208</v>
          </cell>
          <cell r="B115" t="str">
            <v>อบต. ลุงเขว้า</v>
          </cell>
        </row>
        <row r="116">
          <cell r="A116">
            <v>6302208</v>
          </cell>
          <cell r="B116" t="str">
            <v>อบต. ลุงเขว้า</v>
          </cell>
        </row>
        <row r="117">
          <cell r="A117">
            <v>6302208</v>
          </cell>
          <cell r="B117" t="str">
            <v>อบต. ลุงเขว้า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D399-1393-4ADD-A30A-CFD472ADE242}">
  <dimension ref="A1:AE1620"/>
  <sheetViews>
    <sheetView tabSelected="1" workbookViewId="0">
      <selection activeCell="A3" sqref="A3:L3"/>
    </sheetView>
  </sheetViews>
  <sheetFormatPr defaultColWidth="9" defaultRowHeight="23.25" x14ac:dyDescent="0.2"/>
  <cols>
    <col min="1" max="1" width="9.625" style="86" customWidth="1"/>
    <col min="2" max="2" width="25.625" style="87" customWidth="1"/>
    <col min="3" max="3" width="45.625" style="87" customWidth="1"/>
    <col min="4" max="4" width="15.625" style="87" customWidth="1"/>
    <col min="5" max="10" width="15.625" style="12" customWidth="1"/>
    <col min="11" max="11" width="15.625" style="90" customWidth="1"/>
    <col min="12" max="12" width="39.875" style="88" customWidth="1"/>
    <col min="13" max="13" width="3.625" style="89" hidden="1" customWidth="1"/>
    <col min="14" max="14" width="15.625" style="91" hidden="1" customWidth="1"/>
    <col min="15" max="15" width="15.625" style="92" hidden="1" customWidth="1"/>
    <col min="16" max="17" width="15.625" style="93" hidden="1" customWidth="1"/>
    <col min="18" max="18" width="14.625" style="89" hidden="1" customWidth="1"/>
    <col min="19" max="19" width="15.625" style="12" hidden="1" customWidth="1"/>
    <col min="20" max="20" width="3.625" style="12" hidden="1" customWidth="1"/>
    <col min="21" max="22" width="15.625" style="89" hidden="1" customWidth="1"/>
    <col min="23" max="23" width="15.625" style="90" hidden="1" customWidth="1"/>
    <col min="24" max="24" width="15.625" style="88" hidden="1" customWidth="1"/>
    <col min="25" max="25" width="3.625" style="88" hidden="1" customWidth="1"/>
    <col min="26" max="27" width="15.625" style="93" hidden="1" customWidth="1"/>
    <col min="28" max="29" width="15.625" style="12" hidden="1" customWidth="1"/>
    <col min="30" max="30" width="17.625" style="12" hidden="1" customWidth="1"/>
    <col min="31" max="31" width="0.375" style="12" hidden="1" customWidth="1"/>
    <col min="32" max="16384" width="9" style="12"/>
  </cols>
  <sheetData>
    <row r="1" spans="1:31" ht="23.25" customHeight="1" x14ac:dyDescent="0.2">
      <c r="A1" s="1" t="str">
        <f>+'[1]ไตรมาส 1'!A1:L1</f>
        <v>รายงานการเงินรวมขององค์กรปกครองส่วนท้องถิ่นภายในจังหวัดนครราชสีมา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4"/>
      <c r="P1" s="5"/>
      <c r="Q1" s="5"/>
      <c r="R1" s="6"/>
      <c r="S1" s="7"/>
      <c r="T1" s="8"/>
      <c r="U1" s="6"/>
      <c r="V1" s="6"/>
      <c r="W1" s="9"/>
      <c r="X1" s="10"/>
      <c r="Y1" s="11"/>
      <c r="Z1" s="5"/>
      <c r="AA1" s="5"/>
      <c r="AB1" s="7"/>
      <c r="AC1" s="7"/>
      <c r="AD1" s="7"/>
      <c r="AE1" s="8"/>
    </row>
    <row r="2" spans="1:31" ht="23.25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4"/>
      <c r="P2" s="5"/>
      <c r="Q2" s="5"/>
      <c r="R2" s="6"/>
      <c r="S2" s="7"/>
      <c r="T2" s="8"/>
      <c r="U2" s="6"/>
      <c r="V2" s="6"/>
      <c r="W2" s="9"/>
      <c r="X2" s="10"/>
      <c r="Y2" s="11"/>
      <c r="Z2" s="5"/>
      <c r="AA2" s="5"/>
      <c r="AB2" s="7"/>
      <c r="AC2" s="7"/>
      <c r="AD2" s="7"/>
      <c r="AE2" s="8"/>
    </row>
    <row r="3" spans="1:31" ht="23.25" customHeight="1" thickBo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  <c r="O3" s="4"/>
      <c r="P3" s="5"/>
      <c r="Q3" s="5"/>
      <c r="R3" s="6"/>
      <c r="S3" s="7"/>
      <c r="T3" s="8"/>
      <c r="U3" s="6"/>
      <c r="V3" s="6"/>
      <c r="W3" s="9"/>
      <c r="X3" s="10"/>
      <c r="Y3" s="11"/>
      <c r="Z3" s="5"/>
      <c r="AA3" s="5"/>
      <c r="AB3" s="7"/>
      <c r="AC3" s="7"/>
      <c r="AD3" s="7"/>
      <c r="AE3" s="8"/>
    </row>
    <row r="4" spans="1:31" ht="24.75" thickTop="1" thickBot="1" x14ac:dyDescent="0.25">
      <c r="A4" s="13"/>
      <c r="B4" s="14"/>
      <c r="C4" s="14"/>
      <c r="D4" s="14"/>
      <c r="E4" s="7"/>
      <c r="F4" s="7"/>
      <c r="G4" s="7"/>
      <c r="H4" s="7"/>
      <c r="I4" s="7"/>
      <c r="J4" s="7"/>
      <c r="K4" s="9"/>
      <c r="L4" s="10"/>
      <c r="M4" s="2"/>
      <c r="N4" s="15"/>
      <c r="O4" s="15"/>
      <c r="P4" s="15"/>
      <c r="Q4" s="15"/>
      <c r="R4" s="15"/>
      <c r="S4" s="15"/>
      <c r="T4" s="8"/>
      <c r="U4" s="16" t="s">
        <v>2</v>
      </c>
      <c r="V4" s="17"/>
      <c r="W4" s="17"/>
      <c r="X4" s="18"/>
      <c r="Y4" s="11"/>
      <c r="Z4" s="5"/>
      <c r="AA4" s="5"/>
      <c r="AB4" s="7"/>
      <c r="AC4" s="7"/>
      <c r="AD4" s="7"/>
      <c r="AE4" s="8"/>
    </row>
    <row r="5" spans="1:31" ht="24.75" thickTop="1" thickBot="1" x14ac:dyDescent="0.25">
      <c r="A5" s="19" t="s">
        <v>3</v>
      </c>
      <c r="B5" s="19" t="s">
        <v>4</v>
      </c>
      <c r="C5" s="20" t="s">
        <v>5</v>
      </c>
      <c r="D5" s="20" t="s">
        <v>6</v>
      </c>
      <c r="E5" s="21" t="s">
        <v>7</v>
      </c>
      <c r="F5" s="22"/>
      <c r="G5" s="21" t="s">
        <v>8</v>
      </c>
      <c r="H5" s="22"/>
      <c r="I5" s="21" t="s">
        <v>9</v>
      </c>
      <c r="J5" s="22"/>
      <c r="K5" s="23" t="s">
        <v>10</v>
      </c>
      <c r="L5" s="24"/>
      <c r="M5" s="2"/>
      <c r="N5" s="25">
        <v>1</v>
      </c>
      <c r="O5" s="25"/>
      <c r="P5" s="25">
        <v>2</v>
      </c>
      <c r="Q5" s="25"/>
      <c r="R5" s="26">
        <v>3</v>
      </c>
      <c r="S5" s="96" t="s">
        <v>11</v>
      </c>
      <c r="T5" s="8"/>
      <c r="U5" s="16">
        <v>1</v>
      </c>
      <c r="V5" s="18"/>
      <c r="W5" s="16">
        <v>2</v>
      </c>
      <c r="X5" s="18"/>
      <c r="Y5" s="27"/>
      <c r="Z5" s="16">
        <v>1</v>
      </c>
      <c r="AA5" s="18"/>
      <c r="AB5" s="26">
        <v>2</v>
      </c>
      <c r="AC5" s="26">
        <v>3</v>
      </c>
      <c r="AD5" s="94" t="s">
        <v>12</v>
      </c>
      <c r="AE5" s="8"/>
    </row>
    <row r="6" spans="1:31" ht="24.75" thickTop="1" thickBot="1" x14ac:dyDescent="0.25">
      <c r="A6" s="28"/>
      <c r="B6" s="28"/>
      <c r="C6" s="29"/>
      <c r="D6" s="29"/>
      <c r="E6" s="30" t="s">
        <v>13</v>
      </c>
      <c r="F6" s="30" t="s">
        <v>14</v>
      </c>
      <c r="G6" s="30" t="s">
        <v>13</v>
      </c>
      <c r="H6" s="30" t="s">
        <v>14</v>
      </c>
      <c r="I6" s="30" t="s">
        <v>13</v>
      </c>
      <c r="J6" s="30" t="s">
        <v>14</v>
      </c>
      <c r="K6" s="31" t="s">
        <v>15</v>
      </c>
      <c r="L6" s="32" t="s">
        <v>16</v>
      </c>
      <c r="M6" s="2"/>
      <c r="N6" s="25" t="s">
        <v>17</v>
      </c>
      <c r="O6" s="25"/>
      <c r="P6" s="25" t="s">
        <v>18</v>
      </c>
      <c r="Q6" s="25"/>
      <c r="R6" s="26" t="s">
        <v>19</v>
      </c>
      <c r="S6" s="97"/>
      <c r="T6" s="8"/>
      <c r="U6" s="16" t="s">
        <v>20</v>
      </c>
      <c r="V6" s="18"/>
      <c r="W6" s="16" t="s">
        <v>21</v>
      </c>
      <c r="X6" s="18"/>
      <c r="Y6" s="27"/>
      <c r="Z6" s="16" t="s">
        <v>22</v>
      </c>
      <c r="AA6" s="18"/>
      <c r="AB6" s="26" t="s">
        <v>19</v>
      </c>
      <c r="AC6" s="26" t="s">
        <v>21</v>
      </c>
      <c r="AD6" s="95"/>
      <c r="AE6" s="8"/>
    </row>
    <row r="7" spans="1:31" ht="24.75" thickTop="1" thickBot="1" x14ac:dyDescent="0.25">
      <c r="A7" s="33">
        <f>'[1]ไตรมาส 1'!A7</f>
        <v>6302208</v>
      </c>
      <c r="B7" s="34" t="str">
        <f>'[1]ไตรมาส 1'!B7</f>
        <v>อบต. ลุงเขว้า</v>
      </c>
      <c r="C7" s="35" t="s">
        <v>23</v>
      </c>
      <c r="D7" s="36" t="s">
        <v>24</v>
      </c>
      <c r="E7" s="37">
        <v>0</v>
      </c>
      <c r="F7" s="37">
        <v>0</v>
      </c>
      <c r="G7" s="37">
        <v>372</v>
      </c>
      <c r="H7" s="37">
        <v>372</v>
      </c>
      <c r="I7" s="37">
        <v>0</v>
      </c>
      <c r="J7" s="37">
        <v>0</v>
      </c>
      <c r="K7" s="38" t="str">
        <f>W7</f>
        <v xml:space="preserve"> </v>
      </c>
      <c r="L7" s="39" t="str">
        <f>X7</f>
        <v xml:space="preserve"> </v>
      </c>
      <c r="M7" s="2"/>
      <c r="N7" s="40">
        <f>(E7+G7)-(F7+H7)</f>
        <v>0</v>
      </c>
      <c r="O7" s="40">
        <f>(F7+H7)-(E7+G7)</f>
        <v>0</v>
      </c>
      <c r="P7" s="37">
        <f t="shared" ref="P7:Q9" si="0">IF(N7&lt;0,0,N7)</f>
        <v>0</v>
      </c>
      <c r="Q7" s="37">
        <f t="shared" si="0"/>
        <v>0</v>
      </c>
      <c r="R7" s="37">
        <f>(I7-P7)+(J7-Q7)</f>
        <v>0</v>
      </c>
      <c r="S7" s="41">
        <f>ROUND(R7,2)</f>
        <v>0</v>
      </c>
      <c r="T7" s="8"/>
      <c r="U7" s="42" t="e">
        <f>_xlfn.IFS($C7="เงินฝากกระทรวงการคลัง","99999",$C7="รายได้เงินอุดหนุนค้างรับ","99999",$C7="รายได้งบประมาณ","99999",$C7="รายได้จากเงินกู้และรายได้อื่นจากรัฐบาล","99999",$C7="ค่าไฟฟ้า","50506",$C7="ค่าน้ำประปาและน้ำบาดาล","50602",$C7="ค่าโทรศัพท์","50320",$C7="ค่าบริการสื่อสารและโทรคมนาคม","50320",$C7="ค่าบริการไปรษณีย์","50319",$C7="เงินสมทบกองทุนประกันสังคม","80066",$C7="เงินสมทบกองทุนเงินทดแทน","80067",$C7="รายได้เงินอุดหนุนทั่วไป","15008",$C7="รายได้เงินอุดหนุนเพื่อเป็นเงินรางวัลสำหรับองค์กรปกครองส่วนท้องถิ่นที่มีการบริหารจัดการที่ดี","01001")</f>
        <v>#N/A</v>
      </c>
      <c r="V7" s="43" t="e">
        <f>_xlfn.IFS($C7="เงินฝากกระทรวงการคลัง","รัฐบาล",$C7="รายได้เงินอุดหนุนค้างรับ","รัฐบาล",$C7="รายได้งบประมาณ","รัฐบาล",$C7="รายได้จากเงินกู้และรายได้อื่นจากรัฐบาล","รัฐบาล",$C7="ค่าไฟฟ้า","การไฟฟ้าส่วนภูมิภาค",$C7="ค่าน้ำประปาและน้ำบาดาล","การประปาส่วนภูมิภาค",$C7="ค่าโทรศัพท์","บริษัท โทรคมนาคมแห่งชาติ จำกัด (มหาชน)",$C7="ค่าบริการสื่อสารและโทรคมนาคม","บริษัท โทรคมนาคมแห่งชาติ จำกัด (มหาชน)",$C7="ค่าบริการไปรษณีย์","บริษัท ไปรษณีย์ไทย จำกัด",$C7="เงินสมทบกองทุนประกันสังคม","กองทุนประกันสังคม",$C7="เงินสมทบกองทุนเงินทดแทน","กองทุนเงินทดแทน",$C7="รายได้เงินอุดหนุนทั่วไป","กรมส่งเสริมการปกครองท้องถิ่น",$C7="รายได้เงินอุดหนุนเพื่อเป็นเงินรางวัลสำหรับองค์กรปกครองส่วนท้องถิ่นที่มีการบริหารจัดการที่ดี","สำนักงานปลัดสำนักนายกรัฐมนตรี")</f>
        <v>#N/A</v>
      </c>
      <c r="W7" s="44" t="str">
        <f>IFERROR(U7," ")</f>
        <v xml:space="preserve"> </v>
      </c>
      <c r="X7" s="39" t="str">
        <f>IFERROR(V7," ")</f>
        <v xml:space="preserve"> </v>
      </c>
      <c r="Y7" s="45"/>
      <c r="Z7" s="37">
        <f>VLOOKUP(C7,'[1]ไตรมาส 1'!$C$7:$I$506,7,FALSE)</f>
        <v>0</v>
      </c>
      <c r="AA7" s="37">
        <f>VLOOKUP(C7,'[1]ไตรมาส 1'!$C$7:$J$506,8,FALSE)</f>
        <v>0</v>
      </c>
      <c r="AB7" s="41">
        <f>(E7-Z7)+(F7-AA7)</f>
        <v>0</v>
      </c>
      <c r="AC7" s="37">
        <f>IFERROR(AB7,"0")</f>
        <v>0</v>
      </c>
      <c r="AD7" s="41">
        <f>ROUND(AC7,2)</f>
        <v>0</v>
      </c>
      <c r="AE7" s="8"/>
    </row>
    <row r="8" spans="1:31" ht="24.75" thickTop="1" thickBot="1" x14ac:dyDescent="0.25">
      <c r="A8" s="33">
        <f>'[1]ไตรมาส 1'!A8</f>
        <v>6302208</v>
      </c>
      <c r="B8" s="34" t="str">
        <f>'[1]ไตรมาส 1'!B8</f>
        <v>อบต. ลุงเขว้า</v>
      </c>
      <c r="C8" s="35" t="s">
        <v>25</v>
      </c>
      <c r="D8" s="36" t="s">
        <v>26</v>
      </c>
      <c r="E8" s="37">
        <v>0</v>
      </c>
      <c r="F8" s="37">
        <v>0</v>
      </c>
      <c r="G8" s="37">
        <v>785300</v>
      </c>
      <c r="H8" s="37">
        <v>785300</v>
      </c>
      <c r="I8" s="37">
        <v>0</v>
      </c>
      <c r="J8" s="37">
        <v>0</v>
      </c>
      <c r="K8" s="38" t="str">
        <f>W8</f>
        <v>99999</v>
      </c>
      <c r="L8" s="39" t="str">
        <f>X8</f>
        <v>รัฐบาล</v>
      </c>
      <c r="M8" s="2"/>
      <c r="N8" s="40">
        <f>(E8+G8)-(F8+H8)</f>
        <v>0</v>
      </c>
      <c r="O8" s="40">
        <f>(F8+H8)-(E8+G8)</f>
        <v>0</v>
      </c>
      <c r="P8" s="37">
        <f t="shared" si="0"/>
        <v>0</v>
      </c>
      <c r="Q8" s="37">
        <f t="shared" si="0"/>
        <v>0</v>
      </c>
      <c r="R8" s="37">
        <f>(I8-P8)+(J8-Q8)</f>
        <v>0</v>
      </c>
      <c r="S8" s="41">
        <f t="shared" ref="S8:S71" si="1">ROUND(R8,2)</f>
        <v>0</v>
      </c>
      <c r="T8" s="8"/>
      <c r="U8" s="43" t="str">
        <f t="shared" ref="U8:U71" si="2">_xlfn.IFS($C8="เงินฝากกระทรวงการคลัง","99999",$C8="รายได้เงินอุดหนุนค้างรับ","99999",$C8="รายได้งบประมาณ","99999",$C8="รายได้จากเงินกู้และรายได้อื่นจากรัฐบาล","99999",$C8="ค่าไฟฟ้า","50506",$C8="ค่าน้ำประปาและน้ำบาดาล","50602",$C8="ค่าโทรศัพท์","50320",$C8="ค่าบริการสื่อสารและโทรคมนาคม","50320",$C8="ค่าบริการไปรษณีย์","50319",$C8="เงินสมทบกองทุนประกันสังคม","80066",$C8="เงินสมทบกองทุนเงินทดแทน","80067",$C8="รายได้เงินอุดหนุนทั่วไป","15008",$C8="รายได้เงินอุดหนุนเพื่อเป็นเงินรางวัลสำหรับองค์กรปกครองส่วนท้องถิ่นที่มีการบริหารจัดการที่ดี","01001")</f>
        <v>99999</v>
      </c>
      <c r="V8" s="43" t="str">
        <f t="shared" ref="V8:V71" si="3">_xlfn.IFS($C8="เงินฝากกระทรวงการคลัง","รัฐบาล",$C8="รายได้เงินอุดหนุนค้างรับ","รัฐบาล",$C8="รายได้งบประมาณ","รัฐบาล",$C8="รายได้จากเงินกู้และรายได้อื่นจากรัฐบาล","รัฐบาล",$C8="ค่าไฟฟ้า","การไฟฟ้าส่วนภูมิภาค",$C8="ค่าน้ำประปาและน้ำบาดาล","การประปาส่วนภูมิภาค",$C8="ค่าโทรศัพท์","บริษัท โทรคมนาคมแห่งชาติ จำกัด (มหาชน)",$C8="ค่าบริการสื่อสารและโทรคมนาคม","บริษัท โทรคมนาคมแห่งชาติ จำกัด (มหาชน)",$C8="ค่าบริการไปรษณีย์","บริษัท ไปรษณีย์ไทย จำกัด",$C8="เงินสมทบกองทุนประกันสังคม","กองทุนประกันสังคม",$C8="เงินสมทบกองทุนเงินทดแทน","กองทุนเงินทดแทน",$C8="รายได้เงินอุดหนุนทั่วไป","กรมส่งเสริมการปกครองท้องถิ่น",$C8="รายได้เงินอุดหนุนเพื่อเป็นเงินรางวัลสำหรับองค์กรปกครองส่วนท้องถิ่นที่มีการบริหารจัดการที่ดี","สำนักงานปลัดสำนักนายกรัฐมนตรี")</f>
        <v>รัฐบาล</v>
      </c>
      <c r="W8" s="44" t="str">
        <f t="shared" ref="W8:X71" si="4">IFERROR(U8," ")</f>
        <v>99999</v>
      </c>
      <c r="X8" s="39" t="str">
        <f t="shared" si="4"/>
        <v>รัฐบาล</v>
      </c>
      <c r="Y8" s="45"/>
      <c r="Z8" s="37">
        <f>VLOOKUP(C8,'[1]ไตรมาส 1'!$C$7:$I$506,7,FALSE)</f>
        <v>0</v>
      </c>
      <c r="AA8" s="37">
        <f>VLOOKUP(C8,'[1]ไตรมาส 1'!$C$7:$J$506,8,FALSE)</f>
        <v>0</v>
      </c>
      <c r="AB8" s="41">
        <f t="shared" ref="AB8:AB71" si="5">(E8-Z8)+(F8-AA8)</f>
        <v>0</v>
      </c>
      <c r="AC8" s="37">
        <f t="shared" ref="AC8:AC71" si="6">IFERROR(AB8,"0")</f>
        <v>0</v>
      </c>
      <c r="AD8" s="41">
        <f t="shared" ref="AD8:AD71" si="7">ROUND(AC8,2)</f>
        <v>0</v>
      </c>
      <c r="AE8" s="8"/>
    </row>
    <row r="9" spans="1:31" ht="24.75" thickTop="1" thickBot="1" x14ac:dyDescent="0.25">
      <c r="A9" s="33">
        <f>'[1]ไตรมาส 1'!A9</f>
        <v>6302208</v>
      </c>
      <c r="B9" s="34" t="str">
        <f>'[1]ไตรมาส 1'!B9</f>
        <v>อบต. ลุงเขว้า</v>
      </c>
      <c r="C9" s="35" t="s">
        <v>27</v>
      </c>
      <c r="D9" s="36" t="s">
        <v>28</v>
      </c>
      <c r="E9" s="37">
        <v>0</v>
      </c>
      <c r="F9" s="37">
        <v>0</v>
      </c>
      <c r="G9" s="37">
        <v>133020</v>
      </c>
      <c r="H9" s="37">
        <v>133020</v>
      </c>
      <c r="I9" s="37">
        <v>0</v>
      </c>
      <c r="J9" s="37">
        <v>0</v>
      </c>
      <c r="K9" s="38" t="s">
        <v>29</v>
      </c>
      <c r="L9" s="39" t="s">
        <v>30</v>
      </c>
      <c r="M9" s="2"/>
      <c r="N9" s="40">
        <f>(E9+G9)-(F9+H9)</f>
        <v>0</v>
      </c>
      <c r="O9" s="40">
        <f>(F9+H9)-(E9+G9)</f>
        <v>0</v>
      </c>
      <c r="P9" s="37">
        <f t="shared" si="0"/>
        <v>0</v>
      </c>
      <c r="Q9" s="37">
        <f t="shared" si="0"/>
        <v>0</v>
      </c>
      <c r="R9" s="37">
        <f>(I9-P9)+(J9-Q9)</f>
        <v>0</v>
      </c>
      <c r="S9" s="41">
        <f t="shared" si="1"/>
        <v>0</v>
      </c>
      <c r="T9" s="8"/>
      <c r="U9" s="43" t="e">
        <f t="shared" si="2"/>
        <v>#N/A</v>
      </c>
      <c r="V9" s="43" t="e">
        <f t="shared" si="3"/>
        <v>#N/A</v>
      </c>
      <c r="W9" s="44" t="str">
        <f t="shared" si="4"/>
        <v xml:space="preserve"> </v>
      </c>
      <c r="X9" s="39" t="str">
        <f t="shared" si="4"/>
        <v xml:space="preserve"> </v>
      </c>
      <c r="Y9" s="45"/>
      <c r="Z9" s="37">
        <f>VLOOKUP(C9,'[1]ไตรมาส 1'!$C$7:$I$506,7,FALSE)</f>
        <v>0</v>
      </c>
      <c r="AA9" s="37">
        <f>VLOOKUP(C9,'[1]ไตรมาส 1'!$C$7:$J$506,8,FALSE)</f>
        <v>0</v>
      </c>
      <c r="AB9" s="41">
        <f t="shared" si="5"/>
        <v>0</v>
      </c>
      <c r="AC9" s="37">
        <f t="shared" si="6"/>
        <v>0</v>
      </c>
      <c r="AD9" s="41">
        <f t="shared" si="7"/>
        <v>0</v>
      </c>
      <c r="AE9" s="8"/>
    </row>
    <row r="10" spans="1:31" ht="24.75" thickTop="1" thickBot="1" x14ac:dyDescent="0.25">
      <c r="A10" s="33">
        <f>'[1]ไตรมาส 1'!A10</f>
        <v>6302208</v>
      </c>
      <c r="B10" s="34" t="str">
        <f>'[1]ไตรมาส 1'!B10</f>
        <v>อบต. ลุงเขว้า</v>
      </c>
      <c r="C10" s="35" t="s">
        <v>31</v>
      </c>
      <c r="D10" s="36" t="s">
        <v>28</v>
      </c>
      <c r="E10" s="37">
        <v>0</v>
      </c>
      <c r="F10" s="37">
        <v>0</v>
      </c>
      <c r="G10" s="37">
        <v>2524830.98</v>
      </c>
      <c r="H10" s="37">
        <v>2524830.98</v>
      </c>
      <c r="I10" s="37">
        <v>0</v>
      </c>
      <c r="J10" s="37">
        <v>0</v>
      </c>
      <c r="K10" s="38" t="s">
        <v>32</v>
      </c>
      <c r="L10" s="39" t="s">
        <v>33</v>
      </c>
      <c r="M10" s="2"/>
      <c r="N10" s="40">
        <f>(E10+G10)-(F10+H10)</f>
        <v>0</v>
      </c>
      <c r="O10" s="40">
        <f>(F10+H10)-(E10+G10)</f>
        <v>0</v>
      </c>
      <c r="P10" s="37">
        <f>IF(N10&lt;0,0,N10)</f>
        <v>0</v>
      </c>
      <c r="Q10" s="37">
        <f>IF(O10&lt;0,0,O10)</f>
        <v>0</v>
      </c>
      <c r="R10" s="37">
        <f>(I10-P10)+(J10-Q10)</f>
        <v>0</v>
      </c>
      <c r="S10" s="41">
        <f t="shared" si="1"/>
        <v>0</v>
      </c>
      <c r="T10" s="8"/>
      <c r="U10" s="43" t="e">
        <f t="shared" si="2"/>
        <v>#N/A</v>
      </c>
      <c r="V10" s="43" t="e">
        <f t="shared" si="3"/>
        <v>#N/A</v>
      </c>
      <c r="W10" s="44" t="str">
        <f t="shared" si="4"/>
        <v xml:space="preserve"> </v>
      </c>
      <c r="X10" s="39" t="str">
        <f t="shared" si="4"/>
        <v xml:space="preserve"> </v>
      </c>
      <c r="Y10" s="45"/>
      <c r="Z10" s="37">
        <f>VLOOKUP(C10,'[1]ไตรมาส 1'!$C$7:$I$506,7,FALSE)</f>
        <v>0</v>
      </c>
      <c r="AA10" s="37">
        <f>VLOOKUP(C10,'[1]ไตรมาส 1'!$C$7:$J$506,8,FALSE)</f>
        <v>0</v>
      </c>
      <c r="AB10" s="41">
        <f t="shared" si="5"/>
        <v>0</v>
      </c>
      <c r="AC10" s="37">
        <f t="shared" si="6"/>
        <v>0</v>
      </c>
      <c r="AD10" s="41">
        <f t="shared" si="7"/>
        <v>0</v>
      </c>
      <c r="AE10" s="8"/>
    </row>
    <row r="11" spans="1:31" ht="24.75" thickTop="1" thickBot="1" x14ac:dyDescent="0.25">
      <c r="A11" s="33">
        <f>'[1]ไตรมาส 1'!A11</f>
        <v>6302208</v>
      </c>
      <c r="B11" s="34" t="str">
        <f>'[1]ไตรมาส 1'!B11</f>
        <v>อบต. ลุงเขว้า</v>
      </c>
      <c r="C11" s="35" t="s">
        <v>34</v>
      </c>
      <c r="D11" s="36" t="s">
        <v>28</v>
      </c>
      <c r="E11" s="37">
        <v>0</v>
      </c>
      <c r="F11" s="37">
        <v>0</v>
      </c>
      <c r="G11" s="37">
        <v>9834304.2200000007</v>
      </c>
      <c r="H11" s="37">
        <v>9834304.2200000007</v>
      </c>
      <c r="I11" s="37">
        <v>0</v>
      </c>
      <c r="J11" s="37">
        <v>0</v>
      </c>
      <c r="K11" s="38" t="s">
        <v>35</v>
      </c>
      <c r="L11" s="39" t="s">
        <v>36</v>
      </c>
      <c r="M11" s="2"/>
      <c r="N11" s="40">
        <f>(E11+G11)-(F11+H11)</f>
        <v>0</v>
      </c>
      <c r="O11" s="40">
        <f>(F11+H11)-(E11+G11)</f>
        <v>0</v>
      </c>
      <c r="P11" s="37">
        <f t="shared" ref="P11:Q74" si="8">IF(N11&lt;0,0,N11)</f>
        <v>0</v>
      </c>
      <c r="Q11" s="37">
        <f t="shared" si="8"/>
        <v>0</v>
      </c>
      <c r="R11" s="37">
        <f>(I11-P11)+(J11-Q11)</f>
        <v>0</v>
      </c>
      <c r="S11" s="41">
        <f t="shared" si="1"/>
        <v>0</v>
      </c>
      <c r="T11" s="8"/>
      <c r="U11" s="43" t="e">
        <f t="shared" si="2"/>
        <v>#N/A</v>
      </c>
      <c r="V11" s="43" t="e">
        <f t="shared" si="3"/>
        <v>#N/A</v>
      </c>
      <c r="W11" s="44" t="str">
        <f t="shared" si="4"/>
        <v xml:space="preserve"> </v>
      </c>
      <c r="X11" s="39" t="str">
        <f t="shared" si="4"/>
        <v xml:space="preserve"> </v>
      </c>
      <c r="Y11" s="45"/>
      <c r="Z11" s="37">
        <f>VLOOKUP(C11,'[1]ไตรมาส 1'!$C$7:$I$506,7,FALSE)</f>
        <v>0</v>
      </c>
      <c r="AA11" s="37">
        <f>VLOOKUP(C11,'[1]ไตรมาส 1'!$C$7:$J$506,8,FALSE)</f>
        <v>0</v>
      </c>
      <c r="AB11" s="41">
        <f t="shared" si="5"/>
        <v>0</v>
      </c>
      <c r="AC11" s="37">
        <f t="shared" si="6"/>
        <v>0</v>
      </c>
      <c r="AD11" s="41">
        <f t="shared" si="7"/>
        <v>0</v>
      </c>
      <c r="AE11" s="8"/>
    </row>
    <row r="12" spans="1:31" ht="24.75" thickTop="1" thickBot="1" x14ac:dyDescent="0.25">
      <c r="A12" s="33">
        <f>'[1]ไตรมาส 1'!A12</f>
        <v>6302208</v>
      </c>
      <c r="B12" s="34" t="str">
        <f>'[1]ไตรมาส 1'!B12</f>
        <v>อบต. ลุงเขว้า</v>
      </c>
      <c r="C12" s="35" t="s">
        <v>37</v>
      </c>
      <c r="D12" s="36" t="s">
        <v>38</v>
      </c>
      <c r="E12" s="37">
        <v>269827.26</v>
      </c>
      <c r="F12" s="37">
        <v>0</v>
      </c>
      <c r="G12" s="37">
        <v>100000</v>
      </c>
      <c r="H12" s="37">
        <v>0</v>
      </c>
      <c r="I12" s="37">
        <v>369827.26</v>
      </c>
      <c r="J12" s="37">
        <v>0</v>
      </c>
      <c r="K12" s="38" t="s">
        <v>32</v>
      </c>
      <c r="L12" s="39" t="s">
        <v>33</v>
      </c>
      <c r="M12" s="2"/>
      <c r="N12" s="40">
        <f>(E12+G12)-(F12+H12)</f>
        <v>369827.26</v>
      </c>
      <c r="O12" s="40">
        <f>(F12+H12)-(E12+G12)</f>
        <v>-369827.26</v>
      </c>
      <c r="P12" s="37">
        <f t="shared" si="8"/>
        <v>369827.26</v>
      </c>
      <c r="Q12" s="37">
        <f t="shared" si="8"/>
        <v>0</v>
      </c>
      <c r="R12" s="37">
        <f>(I12-P12)+(J12-Q12)</f>
        <v>0</v>
      </c>
      <c r="S12" s="41">
        <f t="shared" si="1"/>
        <v>0</v>
      </c>
      <c r="T12" s="8"/>
      <c r="U12" s="43" t="e">
        <f t="shared" si="2"/>
        <v>#N/A</v>
      </c>
      <c r="V12" s="43" t="e">
        <f t="shared" si="3"/>
        <v>#N/A</v>
      </c>
      <c r="W12" s="44" t="str">
        <f t="shared" si="4"/>
        <v xml:space="preserve"> </v>
      </c>
      <c r="X12" s="39" t="str">
        <f t="shared" si="4"/>
        <v xml:space="preserve"> </v>
      </c>
      <c r="Y12" s="45"/>
      <c r="Z12" s="37">
        <f>VLOOKUP(C12,'[1]ไตรมาส 1'!$C$7:$I$506,7,FALSE)</f>
        <v>269827.26</v>
      </c>
      <c r="AA12" s="37">
        <f>VLOOKUP(C12,'[1]ไตรมาส 1'!$C$7:$J$506,8,FALSE)</f>
        <v>0</v>
      </c>
      <c r="AB12" s="41">
        <f t="shared" si="5"/>
        <v>0</v>
      </c>
      <c r="AC12" s="37">
        <f t="shared" si="6"/>
        <v>0</v>
      </c>
      <c r="AD12" s="41">
        <f t="shared" si="7"/>
        <v>0</v>
      </c>
      <c r="AE12" s="8"/>
    </row>
    <row r="13" spans="1:31" ht="24.75" thickTop="1" thickBot="1" x14ac:dyDescent="0.25">
      <c r="A13" s="33">
        <f>'[1]ไตรมาส 1'!A13</f>
        <v>6302208</v>
      </c>
      <c r="B13" s="34" t="str">
        <f>'[1]ไตรมาส 1'!B13</f>
        <v>อบต. ลุงเขว้า</v>
      </c>
      <c r="C13" s="35" t="s">
        <v>39</v>
      </c>
      <c r="D13" s="36" t="s">
        <v>38</v>
      </c>
      <c r="E13" s="37">
        <v>778156.93</v>
      </c>
      <c r="F13" s="37">
        <v>0</v>
      </c>
      <c r="G13" s="37">
        <v>2294.25</v>
      </c>
      <c r="H13" s="37">
        <v>133020</v>
      </c>
      <c r="I13" s="37">
        <v>647431.18000000005</v>
      </c>
      <c r="J13" s="37">
        <v>0</v>
      </c>
      <c r="K13" s="38" t="s">
        <v>29</v>
      </c>
      <c r="L13" s="39" t="s">
        <v>30</v>
      </c>
      <c r="M13" s="2"/>
      <c r="N13" s="40">
        <f>(E13+G13)-(F13+H13)</f>
        <v>647431.18000000005</v>
      </c>
      <c r="O13" s="40">
        <f>(F13+H13)-(E13+G13)</f>
        <v>-647431.18000000005</v>
      </c>
      <c r="P13" s="37">
        <f t="shared" si="8"/>
        <v>647431.18000000005</v>
      </c>
      <c r="Q13" s="37">
        <f t="shared" si="8"/>
        <v>0</v>
      </c>
      <c r="R13" s="37">
        <f>(I13-P13)+(J13-Q13)</f>
        <v>0</v>
      </c>
      <c r="S13" s="41">
        <f t="shared" si="1"/>
        <v>0</v>
      </c>
      <c r="T13" s="8"/>
      <c r="U13" s="43" t="e">
        <f t="shared" si="2"/>
        <v>#N/A</v>
      </c>
      <c r="V13" s="43" t="e">
        <f t="shared" si="3"/>
        <v>#N/A</v>
      </c>
      <c r="W13" s="44" t="str">
        <f t="shared" si="4"/>
        <v xml:space="preserve"> </v>
      </c>
      <c r="X13" s="39" t="str">
        <f t="shared" si="4"/>
        <v xml:space="preserve"> </v>
      </c>
      <c r="Y13" s="45"/>
      <c r="Z13" s="37">
        <f>VLOOKUP(C13,'[1]ไตรมาส 1'!$C$7:$I$506,7,FALSE)</f>
        <v>778156.93</v>
      </c>
      <c r="AA13" s="37">
        <f>VLOOKUP(C13,'[1]ไตรมาส 1'!$C$7:$J$506,8,FALSE)</f>
        <v>0</v>
      </c>
      <c r="AB13" s="41">
        <f t="shared" si="5"/>
        <v>0</v>
      </c>
      <c r="AC13" s="37">
        <f t="shared" si="6"/>
        <v>0</v>
      </c>
      <c r="AD13" s="41">
        <f t="shared" si="7"/>
        <v>0</v>
      </c>
      <c r="AE13" s="8"/>
    </row>
    <row r="14" spans="1:31" ht="24.75" thickTop="1" thickBot="1" x14ac:dyDescent="0.25">
      <c r="A14" s="33">
        <f>'[1]ไตรมาส 1'!A14</f>
        <v>6302208</v>
      </c>
      <c r="B14" s="34" t="str">
        <f>'[1]ไตรมาส 1'!B14</f>
        <v>อบต. ลุงเขว้า</v>
      </c>
      <c r="C14" s="35" t="s">
        <v>40</v>
      </c>
      <c r="D14" s="36" t="s">
        <v>38</v>
      </c>
      <c r="E14" s="37">
        <v>2614097.56</v>
      </c>
      <c r="F14" s="37">
        <v>0</v>
      </c>
      <c r="G14" s="37">
        <v>5117130</v>
      </c>
      <c r="H14" s="37">
        <v>2617330.98</v>
      </c>
      <c r="I14" s="37">
        <v>5113896.58</v>
      </c>
      <c r="J14" s="37">
        <v>0</v>
      </c>
      <c r="K14" s="38" t="s">
        <v>32</v>
      </c>
      <c r="L14" s="39" t="s">
        <v>33</v>
      </c>
      <c r="M14" s="2"/>
      <c r="N14" s="40">
        <f>(E14+G14)-(F14+H14)</f>
        <v>5113896.58</v>
      </c>
      <c r="O14" s="40">
        <f>(F14+H14)-(E14+G14)</f>
        <v>-5113896.58</v>
      </c>
      <c r="P14" s="37">
        <f t="shared" si="8"/>
        <v>5113896.58</v>
      </c>
      <c r="Q14" s="37">
        <f t="shared" si="8"/>
        <v>0</v>
      </c>
      <c r="R14" s="37">
        <f>(I14-P14)+(J14-Q14)</f>
        <v>0</v>
      </c>
      <c r="S14" s="41">
        <f t="shared" si="1"/>
        <v>0</v>
      </c>
      <c r="T14" s="8"/>
      <c r="U14" s="43" t="e">
        <f t="shared" si="2"/>
        <v>#N/A</v>
      </c>
      <c r="V14" s="43" t="e">
        <f t="shared" si="3"/>
        <v>#N/A</v>
      </c>
      <c r="W14" s="44" t="str">
        <f t="shared" si="4"/>
        <v xml:space="preserve"> </v>
      </c>
      <c r="X14" s="39" t="str">
        <f t="shared" si="4"/>
        <v xml:space="preserve"> </v>
      </c>
      <c r="Y14" s="45"/>
      <c r="Z14" s="37">
        <f>VLOOKUP(C14,'[1]ไตรมาส 1'!$C$7:$I$506,7,FALSE)</f>
        <v>2614097.56</v>
      </c>
      <c r="AA14" s="37">
        <f>VLOOKUP(C14,'[1]ไตรมาส 1'!$C$7:$J$506,8,FALSE)</f>
        <v>0</v>
      </c>
      <c r="AB14" s="41">
        <f t="shared" si="5"/>
        <v>0</v>
      </c>
      <c r="AC14" s="37">
        <f t="shared" si="6"/>
        <v>0</v>
      </c>
      <c r="AD14" s="41">
        <f t="shared" si="7"/>
        <v>0</v>
      </c>
      <c r="AE14" s="8"/>
    </row>
    <row r="15" spans="1:31" ht="24.75" thickTop="1" thickBot="1" x14ac:dyDescent="0.25">
      <c r="A15" s="33">
        <f>'[1]ไตรมาส 1'!A15</f>
        <v>6302208</v>
      </c>
      <c r="B15" s="34" t="str">
        <f>'[1]ไตรมาส 1'!B15</f>
        <v>อบต. ลุงเขว้า</v>
      </c>
      <c r="C15" s="35" t="s">
        <v>41</v>
      </c>
      <c r="D15" s="36" t="s">
        <v>38</v>
      </c>
      <c r="E15" s="37">
        <v>17831596.859999999</v>
      </c>
      <c r="F15" s="37">
        <v>0</v>
      </c>
      <c r="G15" s="37">
        <v>6761305.5800000001</v>
      </c>
      <c r="H15" s="37">
        <v>8780316.5</v>
      </c>
      <c r="I15" s="37">
        <v>15812585.939999999</v>
      </c>
      <c r="J15" s="37">
        <v>0</v>
      </c>
      <c r="K15" s="38" t="s">
        <v>35</v>
      </c>
      <c r="L15" s="39" t="s">
        <v>36</v>
      </c>
      <c r="M15" s="2"/>
      <c r="N15" s="40">
        <f>(E15+G15)-(F15+H15)</f>
        <v>15812585.939999998</v>
      </c>
      <c r="O15" s="40">
        <f>(F15+H15)-(E15+G15)</f>
        <v>-15812585.939999998</v>
      </c>
      <c r="P15" s="37">
        <f t="shared" si="8"/>
        <v>15812585.939999998</v>
      </c>
      <c r="Q15" s="37">
        <f t="shared" si="8"/>
        <v>0</v>
      </c>
      <c r="R15" s="37">
        <f>(I15-P15)+(J15-Q15)</f>
        <v>1.862645149230957E-9</v>
      </c>
      <c r="S15" s="41">
        <f t="shared" si="1"/>
        <v>0</v>
      </c>
      <c r="T15" s="8"/>
      <c r="U15" s="43" t="e">
        <f t="shared" si="2"/>
        <v>#N/A</v>
      </c>
      <c r="V15" s="43" t="e">
        <f t="shared" si="3"/>
        <v>#N/A</v>
      </c>
      <c r="W15" s="44" t="str">
        <f t="shared" si="4"/>
        <v xml:space="preserve"> </v>
      </c>
      <c r="X15" s="39" t="str">
        <f t="shared" si="4"/>
        <v xml:space="preserve"> </v>
      </c>
      <c r="Y15" s="45"/>
      <c r="Z15" s="37">
        <f>VLOOKUP(C15,'[1]ไตรมาส 1'!$C$7:$I$506,7,FALSE)</f>
        <v>17831596.859999999</v>
      </c>
      <c r="AA15" s="37">
        <f>VLOOKUP(C15,'[1]ไตรมาส 1'!$C$7:$J$506,8,FALSE)</f>
        <v>0</v>
      </c>
      <c r="AB15" s="41">
        <f t="shared" si="5"/>
        <v>0</v>
      </c>
      <c r="AC15" s="37">
        <f t="shared" si="6"/>
        <v>0</v>
      </c>
      <c r="AD15" s="41">
        <f t="shared" si="7"/>
        <v>0</v>
      </c>
      <c r="AE15" s="8"/>
    </row>
    <row r="16" spans="1:31" ht="24.75" thickTop="1" thickBot="1" x14ac:dyDescent="0.25">
      <c r="A16" s="33">
        <f>'[1]ไตรมาส 1'!A16</f>
        <v>6302208</v>
      </c>
      <c r="B16" s="34" t="str">
        <f>'[1]ไตรมาส 1'!B16</f>
        <v>อบต. ลุงเขว้า</v>
      </c>
      <c r="C16" s="35" t="s">
        <v>42</v>
      </c>
      <c r="D16" s="36" t="s">
        <v>43</v>
      </c>
      <c r="E16" s="37">
        <v>421105</v>
      </c>
      <c r="F16" s="37">
        <v>0</v>
      </c>
      <c r="G16" s="37">
        <v>1372625</v>
      </c>
      <c r="H16" s="37">
        <v>1779030</v>
      </c>
      <c r="I16" s="37">
        <v>14700</v>
      </c>
      <c r="J16" s="37">
        <v>0</v>
      </c>
      <c r="K16" s="38" t="str">
        <f>W16</f>
        <v xml:space="preserve"> </v>
      </c>
      <c r="L16" s="39" t="str">
        <f>X16</f>
        <v xml:space="preserve"> </v>
      </c>
      <c r="M16" s="2"/>
      <c r="N16" s="40">
        <f>(E16+G16)-(F16+H16)</f>
        <v>14700</v>
      </c>
      <c r="O16" s="40">
        <f>(F16+H16)-(E16+G16)</f>
        <v>-14700</v>
      </c>
      <c r="P16" s="37">
        <f t="shared" si="8"/>
        <v>14700</v>
      </c>
      <c r="Q16" s="37">
        <f t="shared" si="8"/>
        <v>0</v>
      </c>
      <c r="R16" s="37">
        <f>(I16-P16)+(J16-Q16)</f>
        <v>0</v>
      </c>
      <c r="S16" s="41">
        <f t="shared" si="1"/>
        <v>0</v>
      </c>
      <c r="T16" s="8"/>
      <c r="U16" s="43" t="e">
        <f t="shared" si="2"/>
        <v>#N/A</v>
      </c>
      <c r="V16" s="43" t="e">
        <f t="shared" si="3"/>
        <v>#N/A</v>
      </c>
      <c r="W16" s="44" t="str">
        <f t="shared" si="4"/>
        <v xml:space="preserve"> </v>
      </c>
      <c r="X16" s="39" t="str">
        <f t="shared" si="4"/>
        <v xml:space="preserve"> </v>
      </c>
      <c r="Y16" s="45"/>
      <c r="Z16" s="37">
        <f>VLOOKUP(C16,'[1]ไตรมาส 1'!$C$7:$I$506,7,FALSE)</f>
        <v>421105</v>
      </c>
      <c r="AA16" s="37">
        <f>VLOOKUP(C16,'[1]ไตรมาส 1'!$C$7:$J$506,8,FALSE)</f>
        <v>0</v>
      </c>
      <c r="AB16" s="41">
        <f t="shared" si="5"/>
        <v>0</v>
      </c>
      <c r="AC16" s="37">
        <f t="shared" si="6"/>
        <v>0</v>
      </c>
      <c r="AD16" s="41">
        <f t="shared" si="7"/>
        <v>0</v>
      </c>
      <c r="AE16" s="8"/>
    </row>
    <row r="17" spans="1:31" ht="24.75" thickTop="1" thickBot="1" x14ac:dyDescent="0.25">
      <c r="A17" s="33">
        <f>'[1]ไตรมาส 1'!A17</f>
        <v>6302208</v>
      </c>
      <c r="B17" s="34" t="str">
        <f>'[1]ไตรมาส 1'!B17</f>
        <v>อบต. ลุงเขว้า</v>
      </c>
      <c r="C17" s="35" t="s">
        <v>44</v>
      </c>
      <c r="D17" s="36" t="s">
        <v>45</v>
      </c>
      <c r="E17" s="37">
        <v>744892</v>
      </c>
      <c r="F17" s="37">
        <v>0</v>
      </c>
      <c r="G17" s="37">
        <v>0</v>
      </c>
      <c r="H17" s="37">
        <v>100000</v>
      </c>
      <c r="I17" s="37">
        <v>644892</v>
      </c>
      <c r="J17" s="37">
        <v>0</v>
      </c>
      <c r="K17" s="38" t="str">
        <f>W17</f>
        <v xml:space="preserve"> </v>
      </c>
      <c r="L17" s="39" t="str">
        <f>X17</f>
        <v xml:space="preserve"> </v>
      </c>
      <c r="M17" s="2"/>
      <c r="N17" s="40">
        <f>(E17+G17)-(F17+H17)</f>
        <v>644892</v>
      </c>
      <c r="O17" s="40">
        <f>(F17+H17)-(E17+G17)</f>
        <v>-644892</v>
      </c>
      <c r="P17" s="37">
        <f t="shared" si="8"/>
        <v>644892</v>
      </c>
      <c r="Q17" s="37">
        <f t="shared" si="8"/>
        <v>0</v>
      </c>
      <c r="R17" s="37">
        <f>(I17-P17)+(J17-Q17)</f>
        <v>0</v>
      </c>
      <c r="S17" s="41">
        <f t="shared" si="1"/>
        <v>0</v>
      </c>
      <c r="T17" s="8"/>
      <c r="U17" s="43" t="e">
        <f t="shared" si="2"/>
        <v>#N/A</v>
      </c>
      <c r="V17" s="43" t="e">
        <f t="shared" si="3"/>
        <v>#N/A</v>
      </c>
      <c r="W17" s="44" t="str">
        <f t="shared" si="4"/>
        <v xml:space="preserve"> </v>
      </c>
      <c r="X17" s="39" t="str">
        <f t="shared" si="4"/>
        <v xml:space="preserve"> </v>
      </c>
      <c r="Y17" s="45"/>
      <c r="Z17" s="37">
        <f>VLOOKUP(C17,'[1]ไตรมาส 1'!$C$7:$I$506,7,FALSE)</f>
        <v>744892</v>
      </c>
      <c r="AA17" s="37">
        <f>VLOOKUP(C17,'[1]ไตรมาส 1'!$C$7:$J$506,8,FALSE)</f>
        <v>0</v>
      </c>
      <c r="AB17" s="41">
        <f t="shared" si="5"/>
        <v>0</v>
      </c>
      <c r="AC17" s="37">
        <f t="shared" si="6"/>
        <v>0</v>
      </c>
      <c r="AD17" s="41">
        <f t="shared" si="7"/>
        <v>0</v>
      </c>
      <c r="AE17" s="8"/>
    </row>
    <row r="18" spans="1:31" ht="24.75" thickTop="1" thickBot="1" x14ac:dyDescent="0.25">
      <c r="A18" s="33">
        <f>'[1]ไตรมาส 1'!A18</f>
        <v>6302208</v>
      </c>
      <c r="B18" s="34" t="str">
        <f>'[1]ไตรมาส 1'!B18</f>
        <v>อบต. ลุงเขว้า</v>
      </c>
      <c r="C18" s="35" t="s">
        <v>46</v>
      </c>
      <c r="D18" s="36" t="s">
        <v>47</v>
      </c>
      <c r="E18" s="37">
        <v>4652000</v>
      </c>
      <c r="F18" s="37">
        <v>0</v>
      </c>
      <c r="G18" s="37">
        <v>0</v>
      </c>
      <c r="H18" s="37">
        <v>4652000</v>
      </c>
      <c r="I18" s="37">
        <v>0</v>
      </c>
      <c r="J18" s="37">
        <v>0</v>
      </c>
      <c r="K18" s="38" t="str">
        <f>W18</f>
        <v>99999</v>
      </c>
      <c r="L18" s="39" t="str">
        <f>X18</f>
        <v>รัฐบาล</v>
      </c>
      <c r="M18" s="2"/>
      <c r="N18" s="40">
        <f>(E18+G18)-(F18+H18)</f>
        <v>0</v>
      </c>
      <c r="O18" s="40">
        <f>(F18+H18)-(E18+G18)</f>
        <v>0</v>
      </c>
      <c r="P18" s="37">
        <f t="shared" si="8"/>
        <v>0</v>
      </c>
      <c r="Q18" s="37">
        <f t="shared" si="8"/>
        <v>0</v>
      </c>
      <c r="R18" s="37">
        <f>(I18-P18)+(J18-Q18)</f>
        <v>0</v>
      </c>
      <c r="S18" s="41">
        <f t="shared" si="1"/>
        <v>0</v>
      </c>
      <c r="T18" s="8"/>
      <c r="U18" s="43" t="str">
        <f t="shared" si="2"/>
        <v>99999</v>
      </c>
      <c r="V18" s="43" t="str">
        <f t="shared" si="3"/>
        <v>รัฐบาล</v>
      </c>
      <c r="W18" s="44" t="str">
        <f t="shared" si="4"/>
        <v>99999</v>
      </c>
      <c r="X18" s="39" t="str">
        <f t="shared" si="4"/>
        <v>รัฐบาล</v>
      </c>
      <c r="Y18" s="45"/>
      <c r="Z18" s="37">
        <f>VLOOKUP(C18,'[1]ไตรมาส 1'!$C$7:$I$506,7,FALSE)</f>
        <v>4652000</v>
      </c>
      <c r="AA18" s="37">
        <f>VLOOKUP(C18,'[1]ไตรมาส 1'!$C$7:$J$506,8,FALSE)</f>
        <v>0</v>
      </c>
      <c r="AB18" s="41">
        <f t="shared" si="5"/>
        <v>0</v>
      </c>
      <c r="AC18" s="37">
        <f t="shared" si="6"/>
        <v>0</v>
      </c>
      <c r="AD18" s="41">
        <f t="shared" si="7"/>
        <v>0</v>
      </c>
      <c r="AE18" s="8"/>
    </row>
    <row r="19" spans="1:31" ht="24.75" thickTop="1" thickBot="1" x14ac:dyDescent="0.25">
      <c r="A19" s="33">
        <f>'[1]ไตรมาส 1'!A19</f>
        <v>6302208</v>
      </c>
      <c r="B19" s="34" t="str">
        <f>'[1]ไตรมาส 1'!B19</f>
        <v>อบต. ลุงเขว้า</v>
      </c>
      <c r="C19" s="35" t="s">
        <v>48</v>
      </c>
      <c r="D19" s="36" t="s">
        <v>49</v>
      </c>
      <c r="E19" s="37">
        <v>9385005.3200000003</v>
      </c>
      <c r="F19" s="37">
        <v>0</v>
      </c>
      <c r="G19" s="37">
        <v>0</v>
      </c>
      <c r="H19" s="37">
        <v>0</v>
      </c>
      <c r="I19" s="37">
        <v>9385005.3200000003</v>
      </c>
      <c r="J19" s="37">
        <v>0</v>
      </c>
      <c r="K19" s="38" t="s">
        <v>35</v>
      </c>
      <c r="L19" s="39" t="s">
        <v>36</v>
      </c>
      <c r="M19" s="2"/>
      <c r="N19" s="40">
        <f>(E19+G19)-(F19+H19)</f>
        <v>9385005.3200000003</v>
      </c>
      <c r="O19" s="40">
        <f>(F19+H19)-(E19+G19)</f>
        <v>-9385005.3200000003</v>
      </c>
      <c r="P19" s="37">
        <f t="shared" si="8"/>
        <v>9385005.3200000003</v>
      </c>
      <c r="Q19" s="37">
        <f t="shared" si="8"/>
        <v>0</v>
      </c>
      <c r="R19" s="37">
        <f>(I19-P19)+(J19-Q19)</f>
        <v>0</v>
      </c>
      <c r="S19" s="41">
        <f t="shared" si="1"/>
        <v>0</v>
      </c>
      <c r="T19" s="8"/>
      <c r="U19" s="43" t="e">
        <f t="shared" si="2"/>
        <v>#N/A</v>
      </c>
      <c r="V19" s="43" t="e">
        <f t="shared" si="3"/>
        <v>#N/A</v>
      </c>
      <c r="W19" s="44" t="str">
        <f t="shared" si="4"/>
        <v xml:space="preserve"> </v>
      </c>
      <c r="X19" s="39" t="str">
        <f t="shared" si="4"/>
        <v xml:space="preserve"> </v>
      </c>
      <c r="Y19" s="45"/>
      <c r="Z19" s="37">
        <f>VLOOKUP(C19,'[1]ไตรมาส 1'!$C$7:$I$506,7,FALSE)</f>
        <v>9385005.3200000003</v>
      </c>
      <c r="AA19" s="37">
        <f>VLOOKUP(C19,'[1]ไตรมาส 1'!$C$7:$J$506,8,FALSE)</f>
        <v>0</v>
      </c>
      <c r="AB19" s="41">
        <f t="shared" si="5"/>
        <v>0</v>
      </c>
      <c r="AC19" s="37">
        <f t="shared" si="6"/>
        <v>0</v>
      </c>
      <c r="AD19" s="41">
        <f t="shared" si="7"/>
        <v>0</v>
      </c>
      <c r="AE19" s="8"/>
    </row>
    <row r="20" spans="1:31" ht="24.75" thickTop="1" thickBot="1" x14ac:dyDescent="0.25">
      <c r="A20" s="33">
        <f>'[1]ไตรมาส 1'!A20</f>
        <v>6302208</v>
      </c>
      <c r="B20" s="34" t="str">
        <f>'[1]ไตรมาส 1'!B20</f>
        <v>อบต. ลุงเขว้า</v>
      </c>
      <c r="C20" s="35" t="s">
        <v>50</v>
      </c>
      <c r="D20" s="36" t="s">
        <v>51</v>
      </c>
      <c r="E20" s="37">
        <v>0</v>
      </c>
      <c r="F20" s="37">
        <v>0</v>
      </c>
      <c r="G20" s="37">
        <v>234140.01</v>
      </c>
      <c r="H20" s="37">
        <v>0</v>
      </c>
      <c r="I20" s="37">
        <v>234140.01</v>
      </c>
      <c r="J20" s="37">
        <v>0</v>
      </c>
      <c r="K20" s="38" t="str">
        <f>W20</f>
        <v xml:space="preserve"> </v>
      </c>
      <c r="L20" s="39" t="str">
        <f>X20</f>
        <v xml:space="preserve"> </v>
      </c>
      <c r="M20" s="2"/>
      <c r="N20" s="40">
        <f>(E20+G20)-(F20+H20)</f>
        <v>234140.01</v>
      </c>
      <c r="O20" s="40">
        <f>(F20+H20)-(E20+G20)</f>
        <v>-234140.01</v>
      </c>
      <c r="P20" s="37">
        <f t="shared" si="8"/>
        <v>234140.01</v>
      </c>
      <c r="Q20" s="37">
        <f t="shared" si="8"/>
        <v>0</v>
      </c>
      <c r="R20" s="37">
        <f>(I20-P20)+(J20-Q20)</f>
        <v>0</v>
      </c>
      <c r="S20" s="41">
        <f t="shared" si="1"/>
        <v>0</v>
      </c>
      <c r="T20" s="8"/>
      <c r="U20" s="43" t="e">
        <f t="shared" si="2"/>
        <v>#N/A</v>
      </c>
      <c r="V20" s="43" t="e">
        <f t="shared" si="3"/>
        <v>#N/A</v>
      </c>
      <c r="W20" s="44" t="str">
        <f t="shared" si="4"/>
        <v xml:space="preserve"> </v>
      </c>
      <c r="X20" s="39" t="str">
        <f t="shared" si="4"/>
        <v xml:space="preserve"> </v>
      </c>
      <c r="Y20" s="45"/>
      <c r="Z20" s="37" t="e">
        <f>VLOOKUP(C20,'[1]ไตรมาส 1'!$C$7:$I$506,7,FALSE)</f>
        <v>#N/A</v>
      </c>
      <c r="AA20" s="37" t="e">
        <f>VLOOKUP(C20,'[1]ไตรมาส 1'!$C$7:$J$506,8,FALSE)</f>
        <v>#N/A</v>
      </c>
      <c r="AB20" s="41" t="e">
        <f t="shared" si="5"/>
        <v>#N/A</v>
      </c>
      <c r="AC20" s="37" t="str">
        <f t="shared" si="6"/>
        <v>0</v>
      </c>
      <c r="AD20" s="41">
        <f t="shared" si="7"/>
        <v>0</v>
      </c>
      <c r="AE20" s="8"/>
    </row>
    <row r="21" spans="1:31" ht="24.75" thickTop="1" thickBot="1" x14ac:dyDescent="0.25">
      <c r="A21" s="33">
        <f>'[1]ไตรมาส 1'!A21</f>
        <v>6302208</v>
      </c>
      <c r="B21" s="34" t="str">
        <f>'[1]ไตรมาส 1'!B21</f>
        <v>อบต. ลุงเขว้า</v>
      </c>
      <c r="C21" s="35" t="s">
        <v>52</v>
      </c>
      <c r="D21" s="36" t="s">
        <v>53</v>
      </c>
      <c r="E21" s="37">
        <v>797000</v>
      </c>
      <c r="F21" s="37">
        <v>0</v>
      </c>
      <c r="G21" s="37">
        <v>0</v>
      </c>
      <c r="H21" s="37">
        <v>0</v>
      </c>
      <c r="I21" s="37">
        <v>797000</v>
      </c>
      <c r="J21" s="37">
        <v>0</v>
      </c>
      <c r="K21" s="38" t="str">
        <f>W21</f>
        <v xml:space="preserve"> </v>
      </c>
      <c r="L21" s="39" t="str">
        <f>X21</f>
        <v xml:space="preserve"> </v>
      </c>
      <c r="M21" s="2"/>
      <c r="N21" s="40">
        <f>(E21+G21)-(F21+H21)</f>
        <v>797000</v>
      </c>
      <c r="O21" s="40">
        <f>(F21+H21)-(E21+G21)</f>
        <v>-797000</v>
      </c>
      <c r="P21" s="37">
        <f t="shared" si="8"/>
        <v>797000</v>
      </c>
      <c r="Q21" s="37">
        <f t="shared" si="8"/>
        <v>0</v>
      </c>
      <c r="R21" s="37">
        <f>(I21-P21)+(J21-Q21)</f>
        <v>0</v>
      </c>
      <c r="S21" s="41">
        <f t="shared" si="1"/>
        <v>0</v>
      </c>
      <c r="T21" s="8"/>
      <c r="U21" s="43" t="e">
        <f t="shared" si="2"/>
        <v>#N/A</v>
      </c>
      <c r="V21" s="43" t="e">
        <f t="shared" si="3"/>
        <v>#N/A</v>
      </c>
      <c r="W21" s="44" t="str">
        <f t="shared" si="4"/>
        <v xml:space="preserve"> </v>
      </c>
      <c r="X21" s="39" t="str">
        <f t="shared" si="4"/>
        <v xml:space="preserve"> </v>
      </c>
      <c r="Y21" s="45"/>
      <c r="Z21" s="37">
        <f>VLOOKUP(C21,'[1]ไตรมาส 1'!$C$7:$I$506,7,FALSE)</f>
        <v>797000</v>
      </c>
      <c r="AA21" s="37">
        <f>VLOOKUP(C21,'[1]ไตรมาส 1'!$C$7:$J$506,8,FALSE)</f>
        <v>0</v>
      </c>
      <c r="AB21" s="41">
        <f t="shared" si="5"/>
        <v>0</v>
      </c>
      <c r="AC21" s="37">
        <f t="shared" si="6"/>
        <v>0</v>
      </c>
      <c r="AD21" s="41">
        <f t="shared" si="7"/>
        <v>0</v>
      </c>
      <c r="AE21" s="8"/>
    </row>
    <row r="22" spans="1:31" ht="24.75" thickTop="1" thickBot="1" x14ac:dyDescent="0.25">
      <c r="A22" s="33">
        <f>'[1]ไตรมาส 1'!A22</f>
        <v>6302208</v>
      </c>
      <c r="B22" s="34" t="str">
        <f>'[1]ไตรมาส 1'!B22</f>
        <v>อบต. ลุงเขว้า</v>
      </c>
      <c r="C22" s="35" t="s">
        <v>54</v>
      </c>
      <c r="D22" s="36" t="s">
        <v>55</v>
      </c>
      <c r="E22" s="37">
        <v>0</v>
      </c>
      <c r="F22" s="37">
        <v>649755.29</v>
      </c>
      <c r="G22" s="37">
        <v>0</v>
      </c>
      <c r="H22" s="37">
        <v>0</v>
      </c>
      <c r="I22" s="37">
        <v>0</v>
      </c>
      <c r="J22" s="37">
        <v>649755.29</v>
      </c>
      <c r="K22" s="38" t="str">
        <f>W22</f>
        <v xml:space="preserve"> </v>
      </c>
      <c r="L22" s="39" t="str">
        <f>X22</f>
        <v xml:space="preserve"> </v>
      </c>
      <c r="M22" s="2"/>
      <c r="N22" s="40">
        <f>(E22+G22)-(F22+H22)</f>
        <v>-649755.29</v>
      </c>
      <c r="O22" s="40">
        <f>(F22+H22)-(E22+G22)</f>
        <v>649755.29</v>
      </c>
      <c r="P22" s="37">
        <f t="shared" si="8"/>
        <v>0</v>
      </c>
      <c r="Q22" s="37">
        <f t="shared" si="8"/>
        <v>649755.29</v>
      </c>
      <c r="R22" s="37">
        <f>(I22-P22)+(J22-Q22)</f>
        <v>0</v>
      </c>
      <c r="S22" s="41">
        <f t="shared" si="1"/>
        <v>0</v>
      </c>
      <c r="T22" s="8"/>
      <c r="U22" s="43" t="e">
        <f t="shared" si="2"/>
        <v>#N/A</v>
      </c>
      <c r="V22" s="43" t="e">
        <f t="shared" si="3"/>
        <v>#N/A</v>
      </c>
      <c r="W22" s="44" t="str">
        <f t="shared" si="4"/>
        <v xml:space="preserve"> </v>
      </c>
      <c r="X22" s="39" t="str">
        <f t="shared" si="4"/>
        <v xml:space="preserve"> </v>
      </c>
      <c r="Y22" s="45"/>
      <c r="Z22" s="37">
        <f>VLOOKUP(C22,'[1]ไตรมาส 1'!$C$7:$I$506,7,FALSE)</f>
        <v>0</v>
      </c>
      <c r="AA22" s="37">
        <f>VLOOKUP(C22,'[1]ไตรมาส 1'!$C$7:$J$506,8,FALSE)</f>
        <v>649755.29</v>
      </c>
      <c r="AB22" s="41">
        <f t="shared" si="5"/>
        <v>0</v>
      </c>
      <c r="AC22" s="37">
        <f t="shared" si="6"/>
        <v>0</v>
      </c>
      <c r="AD22" s="41">
        <f t="shared" si="7"/>
        <v>0</v>
      </c>
      <c r="AE22" s="8"/>
    </row>
    <row r="23" spans="1:31" ht="24.75" thickTop="1" thickBot="1" x14ac:dyDescent="0.25">
      <c r="A23" s="33">
        <f>'[1]ไตรมาส 1'!A23</f>
        <v>6302208</v>
      </c>
      <c r="B23" s="34" t="str">
        <f>'[1]ไตรมาส 1'!B23</f>
        <v>อบต. ลุงเขว้า</v>
      </c>
      <c r="C23" s="35" t="s">
        <v>56</v>
      </c>
      <c r="D23" s="36" t="s">
        <v>57</v>
      </c>
      <c r="E23" s="37">
        <v>3704500</v>
      </c>
      <c r="F23" s="37">
        <v>0</v>
      </c>
      <c r="G23" s="37">
        <v>0</v>
      </c>
      <c r="H23" s="37">
        <v>0</v>
      </c>
      <c r="I23" s="37">
        <v>3704500</v>
      </c>
      <c r="J23" s="37">
        <v>0</v>
      </c>
      <c r="K23" s="38" t="str">
        <f>W23</f>
        <v xml:space="preserve"> </v>
      </c>
      <c r="L23" s="39" t="str">
        <f>X23</f>
        <v xml:space="preserve"> </v>
      </c>
      <c r="M23" s="2"/>
      <c r="N23" s="40">
        <f>(E23+G23)-(F23+H23)</f>
        <v>3704500</v>
      </c>
      <c r="O23" s="40">
        <f>(F23+H23)-(E23+G23)</f>
        <v>-3704500</v>
      </c>
      <c r="P23" s="37">
        <f t="shared" si="8"/>
        <v>3704500</v>
      </c>
      <c r="Q23" s="37">
        <f t="shared" si="8"/>
        <v>0</v>
      </c>
      <c r="R23" s="37">
        <f>(I23-P23)+(J23-Q23)</f>
        <v>0</v>
      </c>
      <c r="S23" s="41">
        <f t="shared" si="1"/>
        <v>0</v>
      </c>
      <c r="T23" s="8"/>
      <c r="U23" s="43" t="e">
        <f t="shared" si="2"/>
        <v>#N/A</v>
      </c>
      <c r="V23" s="43" t="e">
        <f t="shared" si="3"/>
        <v>#N/A</v>
      </c>
      <c r="W23" s="44" t="str">
        <f t="shared" si="4"/>
        <v xml:space="preserve"> </v>
      </c>
      <c r="X23" s="39" t="str">
        <f t="shared" si="4"/>
        <v xml:space="preserve"> </v>
      </c>
      <c r="Y23" s="45"/>
      <c r="Z23" s="37">
        <f>VLOOKUP(C23,'[1]ไตรมาส 1'!$C$7:$I$506,7,FALSE)</f>
        <v>3704500</v>
      </c>
      <c r="AA23" s="37">
        <f>VLOOKUP(C23,'[1]ไตรมาส 1'!$C$7:$J$506,8,FALSE)</f>
        <v>0</v>
      </c>
      <c r="AB23" s="41">
        <f t="shared" si="5"/>
        <v>0</v>
      </c>
      <c r="AC23" s="37">
        <f t="shared" si="6"/>
        <v>0</v>
      </c>
      <c r="AD23" s="41">
        <f t="shared" si="7"/>
        <v>0</v>
      </c>
      <c r="AE23" s="8"/>
    </row>
    <row r="24" spans="1:31" ht="24.75" thickTop="1" thickBot="1" x14ac:dyDescent="0.25">
      <c r="A24" s="33">
        <f>'[1]ไตรมาส 1'!A24</f>
        <v>6302208</v>
      </c>
      <c r="B24" s="34" t="str">
        <f>'[1]ไตรมาส 1'!B24</f>
        <v>อบต. ลุงเขว้า</v>
      </c>
      <c r="C24" s="35" t="s">
        <v>58</v>
      </c>
      <c r="D24" s="36" t="s">
        <v>59</v>
      </c>
      <c r="E24" s="37">
        <v>0</v>
      </c>
      <c r="F24" s="37">
        <v>2245347.9500000002</v>
      </c>
      <c r="G24" s="37">
        <v>0</v>
      </c>
      <c r="H24" s="37">
        <v>0</v>
      </c>
      <c r="I24" s="37">
        <v>0</v>
      </c>
      <c r="J24" s="37">
        <v>2245347.9500000002</v>
      </c>
      <c r="K24" s="38" t="str">
        <f>W24</f>
        <v xml:space="preserve"> </v>
      </c>
      <c r="L24" s="39" t="str">
        <f>X24</f>
        <v xml:space="preserve"> </v>
      </c>
      <c r="M24" s="2"/>
      <c r="N24" s="40">
        <f>(E24+G24)-(F24+H24)</f>
        <v>-2245347.9500000002</v>
      </c>
      <c r="O24" s="40">
        <f>(F24+H24)-(E24+G24)</f>
        <v>2245347.9500000002</v>
      </c>
      <c r="P24" s="37">
        <f t="shared" si="8"/>
        <v>0</v>
      </c>
      <c r="Q24" s="37">
        <f t="shared" si="8"/>
        <v>2245347.9500000002</v>
      </c>
      <c r="R24" s="37">
        <f>(I24-P24)+(J24-Q24)</f>
        <v>0</v>
      </c>
      <c r="S24" s="41">
        <f t="shared" si="1"/>
        <v>0</v>
      </c>
      <c r="T24" s="8"/>
      <c r="U24" s="43" t="e">
        <f t="shared" si="2"/>
        <v>#N/A</v>
      </c>
      <c r="V24" s="43" t="e">
        <f t="shared" si="3"/>
        <v>#N/A</v>
      </c>
      <c r="W24" s="44" t="str">
        <f t="shared" si="4"/>
        <v xml:space="preserve"> </v>
      </c>
      <c r="X24" s="39" t="str">
        <f t="shared" si="4"/>
        <v xml:space="preserve"> </v>
      </c>
      <c r="Y24" s="45"/>
      <c r="Z24" s="37">
        <f>VLOOKUP(C24,'[1]ไตรมาส 1'!$C$7:$I$506,7,FALSE)</f>
        <v>0</v>
      </c>
      <c r="AA24" s="37">
        <f>VLOOKUP(C24,'[1]ไตรมาส 1'!$C$7:$J$506,8,FALSE)</f>
        <v>2245347.9500000002</v>
      </c>
      <c r="AB24" s="41">
        <f t="shared" si="5"/>
        <v>0</v>
      </c>
      <c r="AC24" s="37">
        <f t="shared" si="6"/>
        <v>0</v>
      </c>
      <c r="AD24" s="41">
        <f t="shared" si="7"/>
        <v>0</v>
      </c>
      <c r="AE24" s="8"/>
    </row>
    <row r="25" spans="1:31" ht="24.75" thickTop="1" thickBot="1" x14ac:dyDescent="0.25">
      <c r="A25" s="33">
        <f>'[1]ไตรมาส 1'!A25</f>
        <v>6302208</v>
      </c>
      <c r="B25" s="34" t="str">
        <f>'[1]ไตรมาส 1'!B25</f>
        <v>อบต. ลุงเขว้า</v>
      </c>
      <c r="C25" s="35" t="s">
        <v>60</v>
      </c>
      <c r="D25" s="36" t="s">
        <v>61</v>
      </c>
      <c r="E25" s="37">
        <v>921000</v>
      </c>
      <c r="F25" s="37">
        <v>0</v>
      </c>
      <c r="G25" s="37">
        <v>0</v>
      </c>
      <c r="H25" s="37">
        <v>0</v>
      </c>
      <c r="I25" s="37">
        <v>921000</v>
      </c>
      <c r="J25" s="37">
        <v>0</v>
      </c>
      <c r="K25" s="38" t="str">
        <f>W25</f>
        <v xml:space="preserve"> </v>
      </c>
      <c r="L25" s="39" t="str">
        <f>X25</f>
        <v xml:space="preserve"> </v>
      </c>
      <c r="M25" s="2"/>
      <c r="N25" s="40">
        <f>(E25+G25)-(F25+H25)</f>
        <v>921000</v>
      </c>
      <c r="O25" s="40">
        <f>(F25+H25)-(E25+G25)</f>
        <v>-921000</v>
      </c>
      <c r="P25" s="37">
        <f t="shared" si="8"/>
        <v>921000</v>
      </c>
      <c r="Q25" s="37">
        <f t="shared" si="8"/>
        <v>0</v>
      </c>
      <c r="R25" s="37">
        <f>(I25-P25)+(J25-Q25)</f>
        <v>0</v>
      </c>
      <c r="S25" s="41">
        <f t="shared" si="1"/>
        <v>0</v>
      </c>
      <c r="T25" s="8"/>
      <c r="U25" s="43" t="e">
        <f t="shared" si="2"/>
        <v>#N/A</v>
      </c>
      <c r="V25" s="43" t="e">
        <f t="shared" si="3"/>
        <v>#N/A</v>
      </c>
      <c r="W25" s="44" t="str">
        <f t="shared" si="4"/>
        <v xml:space="preserve"> </v>
      </c>
      <c r="X25" s="39" t="str">
        <f t="shared" si="4"/>
        <v xml:space="preserve"> </v>
      </c>
      <c r="Y25" s="45"/>
      <c r="Z25" s="37">
        <f>VLOOKUP(C25,'[1]ไตรมาส 1'!$C$7:$I$506,7,FALSE)</f>
        <v>921000</v>
      </c>
      <c r="AA25" s="37">
        <f>VLOOKUP(C25,'[1]ไตรมาส 1'!$C$7:$J$506,8,FALSE)</f>
        <v>0</v>
      </c>
      <c r="AB25" s="41">
        <f t="shared" si="5"/>
        <v>0</v>
      </c>
      <c r="AC25" s="37">
        <f t="shared" si="6"/>
        <v>0</v>
      </c>
      <c r="AD25" s="41">
        <f t="shared" si="7"/>
        <v>0</v>
      </c>
      <c r="AE25" s="8"/>
    </row>
    <row r="26" spans="1:31" ht="24.75" thickTop="1" thickBot="1" x14ac:dyDescent="0.25">
      <c r="A26" s="33">
        <f>'[1]ไตรมาส 1'!A26</f>
        <v>6302208</v>
      </c>
      <c r="B26" s="34" t="str">
        <f>'[1]ไตรมาส 1'!B26</f>
        <v>อบต. ลุงเขว้า</v>
      </c>
      <c r="C26" s="35" t="s">
        <v>62</v>
      </c>
      <c r="D26" s="36" t="s">
        <v>63</v>
      </c>
      <c r="E26" s="37">
        <v>0</v>
      </c>
      <c r="F26" s="37">
        <v>451026.8</v>
      </c>
      <c r="G26" s="37">
        <v>0</v>
      </c>
      <c r="H26" s="37">
        <v>0</v>
      </c>
      <c r="I26" s="37">
        <v>0</v>
      </c>
      <c r="J26" s="37">
        <v>451026.8</v>
      </c>
      <c r="K26" s="38" t="str">
        <f>W26</f>
        <v xml:space="preserve"> </v>
      </c>
      <c r="L26" s="39" t="str">
        <f>X26</f>
        <v xml:space="preserve"> </v>
      </c>
      <c r="M26" s="2"/>
      <c r="N26" s="40">
        <f>(E26+G26)-(F26+H26)</f>
        <v>-451026.8</v>
      </c>
      <c r="O26" s="40">
        <f>(F26+H26)-(E26+G26)</f>
        <v>451026.8</v>
      </c>
      <c r="P26" s="37">
        <f t="shared" si="8"/>
        <v>0</v>
      </c>
      <c r="Q26" s="37">
        <f t="shared" si="8"/>
        <v>451026.8</v>
      </c>
      <c r="R26" s="37">
        <f>(I26-P26)+(J26-Q26)</f>
        <v>0</v>
      </c>
      <c r="S26" s="41">
        <f t="shared" si="1"/>
        <v>0</v>
      </c>
      <c r="T26" s="8"/>
      <c r="U26" s="43" t="e">
        <f t="shared" si="2"/>
        <v>#N/A</v>
      </c>
      <c r="V26" s="43" t="e">
        <f t="shared" si="3"/>
        <v>#N/A</v>
      </c>
      <c r="W26" s="44" t="str">
        <f t="shared" si="4"/>
        <v xml:space="preserve"> </v>
      </c>
      <c r="X26" s="39" t="str">
        <f t="shared" si="4"/>
        <v xml:space="preserve"> </v>
      </c>
      <c r="Y26" s="45"/>
      <c r="Z26" s="37">
        <f>VLOOKUP(C26,'[1]ไตรมาส 1'!$C$7:$I$506,7,FALSE)</f>
        <v>0</v>
      </c>
      <c r="AA26" s="37">
        <f>VLOOKUP(C26,'[1]ไตรมาส 1'!$C$7:$J$506,8,FALSE)</f>
        <v>451026.8</v>
      </c>
      <c r="AB26" s="41">
        <f t="shared" si="5"/>
        <v>0</v>
      </c>
      <c r="AC26" s="37">
        <f t="shared" si="6"/>
        <v>0</v>
      </c>
      <c r="AD26" s="41">
        <f t="shared" si="7"/>
        <v>0</v>
      </c>
      <c r="AE26" s="8"/>
    </row>
    <row r="27" spans="1:31" ht="24.75" thickTop="1" thickBot="1" x14ac:dyDescent="0.25">
      <c r="A27" s="33">
        <f>'[1]ไตรมาส 1'!A27</f>
        <v>6302208</v>
      </c>
      <c r="B27" s="34" t="str">
        <f>'[1]ไตรมาส 1'!B27</f>
        <v>อบต. ลุงเขว้า</v>
      </c>
      <c r="C27" s="35" t="s">
        <v>64</v>
      </c>
      <c r="D27" s="36" t="s">
        <v>65</v>
      </c>
      <c r="E27" s="37">
        <v>244000</v>
      </c>
      <c r="F27" s="37">
        <v>0</v>
      </c>
      <c r="G27" s="37">
        <v>188000</v>
      </c>
      <c r="H27" s="37">
        <v>50000</v>
      </c>
      <c r="I27" s="37">
        <v>382000</v>
      </c>
      <c r="J27" s="37">
        <v>0</v>
      </c>
      <c r="K27" s="38" t="str">
        <f>W27</f>
        <v xml:space="preserve"> </v>
      </c>
      <c r="L27" s="39" t="str">
        <f>X27</f>
        <v xml:space="preserve"> </v>
      </c>
      <c r="M27" s="2"/>
      <c r="N27" s="40">
        <f>(E27+G27)-(F27+H27)</f>
        <v>382000</v>
      </c>
      <c r="O27" s="40">
        <f>(F27+H27)-(E27+G27)</f>
        <v>-382000</v>
      </c>
      <c r="P27" s="37">
        <f t="shared" si="8"/>
        <v>382000</v>
      </c>
      <c r="Q27" s="37">
        <f t="shared" si="8"/>
        <v>0</v>
      </c>
      <c r="R27" s="37">
        <f>(I27-P27)+(J27-Q27)</f>
        <v>0</v>
      </c>
      <c r="S27" s="41">
        <f t="shared" si="1"/>
        <v>0</v>
      </c>
      <c r="T27" s="8"/>
      <c r="U27" s="43" t="e">
        <f t="shared" si="2"/>
        <v>#N/A</v>
      </c>
      <c r="V27" s="43" t="e">
        <f t="shared" si="3"/>
        <v>#N/A</v>
      </c>
      <c r="W27" s="44" t="str">
        <f t="shared" si="4"/>
        <v xml:space="preserve"> </v>
      </c>
      <c r="X27" s="39" t="str">
        <f t="shared" si="4"/>
        <v xml:space="preserve"> </v>
      </c>
      <c r="Y27" s="45"/>
      <c r="Z27" s="37">
        <f>VLOOKUP(C27,'[1]ไตรมาส 1'!$C$7:$I$506,7,FALSE)</f>
        <v>244000</v>
      </c>
      <c r="AA27" s="37">
        <f>VLOOKUP(C27,'[1]ไตรมาส 1'!$C$7:$J$506,8,FALSE)</f>
        <v>0</v>
      </c>
      <c r="AB27" s="41">
        <f t="shared" si="5"/>
        <v>0</v>
      </c>
      <c r="AC27" s="37">
        <f t="shared" si="6"/>
        <v>0</v>
      </c>
      <c r="AD27" s="41">
        <f t="shared" si="7"/>
        <v>0</v>
      </c>
      <c r="AE27" s="8"/>
    </row>
    <row r="28" spans="1:31" ht="24.75" thickTop="1" thickBot="1" x14ac:dyDescent="0.25">
      <c r="A28" s="33">
        <f>'[1]ไตรมาส 1'!A28</f>
        <v>6302208</v>
      </c>
      <c r="B28" s="34" t="str">
        <f>'[1]ไตรมาส 1'!B28</f>
        <v>อบต. ลุงเขว้า</v>
      </c>
      <c r="C28" s="35" t="s">
        <v>66</v>
      </c>
      <c r="D28" s="36" t="s">
        <v>67</v>
      </c>
      <c r="E28" s="37">
        <v>0</v>
      </c>
      <c r="F28" s="37">
        <v>212261.68</v>
      </c>
      <c r="G28" s="37">
        <v>0</v>
      </c>
      <c r="H28" s="37">
        <v>0</v>
      </c>
      <c r="I28" s="37">
        <v>0</v>
      </c>
      <c r="J28" s="37">
        <v>212261.68</v>
      </c>
      <c r="K28" s="38" t="str">
        <f>W28</f>
        <v xml:space="preserve"> </v>
      </c>
      <c r="L28" s="39" t="str">
        <f>X28</f>
        <v xml:space="preserve"> </v>
      </c>
      <c r="M28" s="2"/>
      <c r="N28" s="40">
        <f>(E28+G28)-(F28+H28)</f>
        <v>-212261.68</v>
      </c>
      <c r="O28" s="40">
        <f>(F28+H28)-(E28+G28)</f>
        <v>212261.68</v>
      </c>
      <c r="P28" s="37">
        <f t="shared" si="8"/>
        <v>0</v>
      </c>
      <c r="Q28" s="37">
        <f t="shared" si="8"/>
        <v>212261.68</v>
      </c>
      <c r="R28" s="37">
        <f>(I28-P28)+(J28-Q28)</f>
        <v>0</v>
      </c>
      <c r="S28" s="41">
        <f t="shared" si="1"/>
        <v>0</v>
      </c>
      <c r="T28" s="8"/>
      <c r="U28" s="43" t="e">
        <f t="shared" si="2"/>
        <v>#N/A</v>
      </c>
      <c r="V28" s="43" t="e">
        <f t="shared" si="3"/>
        <v>#N/A</v>
      </c>
      <c r="W28" s="44" t="str">
        <f t="shared" si="4"/>
        <v xml:space="preserve"> </v>
      </c>
      <c r="X28" s="39" t="str">
        <f t="shared" si="4"/>
        <v xml:space="preserve"> </v>
      </c>
      <c r="Y28" s="45"/>
      <c r="Z28" s="37">
        <f>VLOOKUP(C28,'[1]ไตรมาส 1'!$C$7:$I$506,7,FALSE)</f>
        <v>0</v>
      </c>
      <c r="AA28" s="37">
        <f>VLOOKUP(C28,'[1]ไตรมาส 1'!$C$7:$J$506,8,FALSE)</f>
        <v>212261.68</v>
      </c>
      <c r="AB28" s="41">
        <f t="shared" si="5"/>
        <v>0</v>
      </c>
      <c r="AC28" s="37">
        <f t="shared" si="6"/>
        <v>0</v>
      </c>
      <c r="AD28" s="41">
        <f t="shared" si="7"/>
        <v>0</v>
      </c>
      <c r="AE28" s="8"/>
    </row>
    <row r="29" spans="1:31" ht="24.75" thickTop="1" thickBot="1" x14ac:dyDescent="0.25">
      <c r="A29" s="33">
        <f>'[1]ไตรมาส 1'!A29</f>
        <v>6302208</v>
      </c>
      <c r="B29" s="34" t="str">
        <f>'[1]ไตรมาส 1'!B29</f>
        <v>อบต. ลุงเขว้า</v>
      </c>
      <c r="C29" s="35" t="s">
        <v>68</v>
      </c>
      <c r="D29" s="36" t="s">
        <v>69</v>
      </c>
      <c r="E29" s="37">
        <v>656000</v>
      </c>
      <c r="F29" s="37">
        <v>0</v>
      </c>
      <c r="G29" s="37">
        <v>0</v>
      </c>
      <c r="H29" s="37">
        <v>0</v>
      </c>
      <c r="I29" s="37">
        <v>656000</v>
      </c>
      <c r="J29" s="37">
        <v>0</v>
      </c>
      <c r="K29" s="38" t="str">
        <f>W29</f>
        <v xml:space="preserve"> </v>
      </c>
      <c r="L29" s="39" t="str">
        <f>X29</f>
        <v xml:space="preserve"> </v>
      </c>
      <c r="M29" s="2"/>
      <c r="N29" s="40">
        <f>(E29+G29)-(F29+H29)</f>
        <v>656000</v>
      </c>
      <c r="O29" s="40">
        <f>(F29+H29)-(E29+G29)</f>
        <v>-656000</v>
      </c>
      <c r="P29" s="37">
        <f t="shared" si="8"/>
        <v>656000</v>
      </c>
      <c r="Q29" s="37">
        <f t="shared" si="8"/>
        <v>0</v>
      </c>
      <c r="R29" s="37">
        <f>(I29-P29)+(J29-Q29)</f>
        <v>0</v>
      </c>
      <c r="S29" s="41">
        <f t="shared" si="1"/>
        <v>0</v>
      </c>
      <c r="T29" s="8"/>
      <c r="U29" s="43" t="e">
        <f t="shared" si="2"/>
        <v>#N/A</v>
      </c>
      <c r="V29" s="43" t="e">
        <f t="shared" si="3"/>
        <v>#N/A</v>
      </c>
      <c r="W29" s="44" t="str">
        <f t="shared" si="4"/>
        <v xml:space="preserve"> </v>
      </c>
      <c r="X29" s="39" t="str">
        <f t="shared" si="4"/>
        <v xml:space="preserve"> </v>
      </c>
      <c r="Y29" s="45"/>
      <c r="Z29" s="37">
        <f>VLOOKUP(C29,'[1]ไตรมาส 1'!$C$7:$I$506,7,FALSE)</f>
        <v>656000</v>
      </c>
      <c r="AA29" s="37">
        <f>VLOOKUP(C29,'[1]ไตรมาส 1'!$C$7:$J$506,8,FALSE)</f>
        <v>0</v>
      </c>
      <c r="AB29" s="41">
        <f t="shared" si="5"/>
        <v>0</v>
      </c>
      <c r="AC29" s="37">
        <f t="shared" si="6"/>
        <v>0</v>
      </c>
      <c r="AD29" s="41">
        <f t="shared" si="7"/>
        <v>0</v>
      </c>
      <c r="AE29" s="8"/>
    </row>
    <row r="30" spans="1:31" ht="24.75" thickTop="1" thickBot="1" x14ac:dyDescent="0.25">
      <c r="A30" s="33">
        <f>'[1]ไตรมาส 1'!A30</f>
        <v>6302208</v>
      </c>
      <c r="B30" s="34" t="str">
        <f>'[1]ไตรมาส 1'!B30</f>
        <v>อบต. ลุงเขว้า</v>
      </c>
      <c r="C30" s="35" t="s">
        <v>70</v>
      </c>
      <c r="D30" s="36" t="s">
        <v>71</v>
      </c>
      <c r="E30" s="37">
        <v>0</v>
      </c>
      <c r="F30" s="37">
        <v>31002.74</v>
      </c>
      <c r="G30" s="37">
        <v>0</v>
      </c>
      <c r="H30" s="37">
        <v>0</v>
      </c>
      <c r="I30" s="37">
        <v>0</v>
      </c>
      <c r="J30" s="37">
        <v>31002.74</v>
      </c>
      <c r="K30" s="38" t="str">
        <f>W30</f>
        <v xml:space="preserve"> </v>
      </c>
      <c r="L30" s="39" t="str">
        <f>X30</f>
        <v xml:space="preserve"> </v>
      </c>
      <c r="M30" s="2"/>
      <c r="N30" s="40">
        <f>(E30+G30)-(F30+H30)</f>
        <v>-31002.74</v>
      </c>
      <c r="O30" s="40">
        <f>(F30+H30)-(E30+G30)</f>
        <v>31002.74</v>
      </c>
      <c r="P30" s="37">
        <f t="shared" si="8"/>
        <v>0</v>
      </c>
      <c r="Q30" s="37">
        <f t="shared" si="8"/>
        <v>31002.74</v>
      </c>
      <c r="R30" s="37">
        <f>(I30-P30)+(J30-Q30)</f>
        <v>0</v>
      </c>
      <c r="S30" s="41">
        <f t="shared" si="1"/>
        <v>0</v>
      </c>
      <c r="T30" s="8"/>
      <c r="U30" s="43" t="e">
        <f t="shared" si="2"/>
        <v>#N/A</v>
      </c>
      <c r="V30" s="43" t="e">
        <f t="shared" si="3"/>
        <v>#N/A</v>
      </c>
      <c r="W30" s="44" t="str">
        <f t="shared" si="4"/>
        <v xml:space="preserve"> </v>
      </c>
      <c r="X30" s="39" t="str">
        <f t="shared" si="4"/>
        <v xml:space="preserve"> </v>
      </c>
      <c r="Y30" s="45"/>
      <c r="Z30" s="37">
        <f>VLOOKUP(C30,'[1]ไตรมาส 1'!$C$7:$I$506,7,FALSE)</f>
        <v>0</v>
      </c>
      <c r="AA30" s="37">
        <f>VLOOKUP(C30,'[1]ไตรมาส 1'!$C$7:$J$506,8,FALSE)</f>
        <v>31002.74</v>
      </c>
      <c r="AB30" s="41">
        <f t="shared" si="5"/>
        <v>0</v>
      </c>
      <c r="AC30" s="37">
        <f t="shared" si="6"/>
        <v>0</v>
      </c>
      <c r="AD30" s="41">
        <f t="shared" si="7"/>
        <v>0</v>
      </c>
      <c r="AE30" s="8"/>
    </row>
    <row r="31" spans="1:31" ht="24.75" thickTop="1" thickBot="1" x14ac:dyDescent="0.25">
      <c r="A31" s="33">
        <f>'[1]ไตรมาส 1'!A31</f>
        <v>6302208</v>
      </c>
      <c r="B31" s="34" t="str">
        <f>'[1]ไตรมาส 1'!B31</f>
        <v>อบต. ลุงเขว้า</v>
      </c>
      <c r="C31" s="35" t="s">
        <v>72</v>
      </c>
      <c r="D31" s="36" t="s">
        <v>73</v>
      </c>
      <c r="E31" s="37">
        <v>90000</v>
      </c>
      <c r="F31" s="37">
        <v>0</v>
      </c>
      <c r="G31" s="37">
        <v>0</v>
      </c>
      <c r="H31" s="37">
        <v>0</v>
      </c>
      <c r="I31" s="37">
        <v>90000</v>
      </c>
      <c r="J31" s="37">
        <v>0</v>
      </c>
      <c r="K31" s="38" t="str">
        <f>W31</f>
        <v xml:space="preserve"> </v>
      </c>
      <c r="L31" s="39" t="str">
        <f>X31</f>
        <v xml:space="preserve"> </v>
      </c>
      <c r="M31" s="2"/>
      <c r="N31" s="40">
        <f>(E31+G31)-(F31+H31)</f>
        <v>90000</v>
      </c>
      <c r="O31" s="40">
        <f>(F31+H31)-(E31+G31)</f>
        <v>-90000</v>
      </c>
      <c r="P31" s="37">
        <f t="shared" si="8"/>
        <v>90000</v>
      </c>
      <c r="Q31" s="37">
        <f t="shared" si="8"/>
        <v>0</v>
      </c>
      <c r="R31" s="37">
        <f>(I31-P31)+(J31-Q31)</f>
        <v>0</v>
      </c>
      <c r="S31" s="41">
        <f t="shared" si="1"/>
        <v>0</v>
      </c>
      <c r="T31" s="8"/>
      <c r="U31" s="43" t="e">
        <f t="shared" si="2"/>
        <v>#N/A</v>
      </c>
      <c r="V31" s="43" t="e">
        <f t="shared" si="3"/>
        <v>#N/A</v>
      </c>
      <c r="W31" s="44" t="str">
        <f t="shared" si="4"/>
        <v xml:space="preserve"> </v>
      </c>
      <c r="X31" s="39" t="str">
        <f t="shared" si="4"/>
        <v xml:space="preserve"> </v>
      </c>
      <c r="Y31" s="45"/>
      <c r="Z31" s="37">
        <f>VLOOKUP(C31,'[1]ไตรมาส 1'!$C$7:$I$506,7,FALSE)</f>
        <v>90000</v>
      </c>
      <c r="AA31" s="37">
        <f>VLOOKUP(C31,'[1]ไตรมาส 1'!$C$7:$J$506,8,FALSE)</f>
        <v>0</v>
      </c>
      <c r="AB31" s="41">
        <f t="shared" si="5"/>
        <v>0</v>
      </c>
      <c r="AC31" s="37">
        <f t="shared" si="6"/>
        <v>0</v>
      </c>
      <c r="AD31" s="41">
        <f t="shared" si="7"/>
        <v>0</v>
      </c>
      <c r="AE31" s="8"/>
    </row>
    <row r="32" spans="1:31" ht="24.75" thickTop="1" thickBot="1" x14ac:dyDescent="0.25">
      <c r="A32" s="33">
        <f>'[1]ไตรมาส 1'!A32</f>
        <v>6302208</v>
      </c>
      <c r="B32" s="34" t="str">
        <f>'[1]ไตรมาส 1'!B32</f>
        <v>อบต. ลุงเขว้า</v>
      </c>
      <c r="C32" s="35" t="s">
        <v>74</v>
      </c>
      <c r="D32" s="36" t="s">
        <v>75</v>
      </c>
      <c r="E32" s="37">
        <v>0</v>
      </c>
      <c r="F32" s="37">
        <v>31917.8</v>
      </c>
      <c r="G32" s="37">
        <v>0</v>
      </c>
      <c r="H32" s="37">
        <v>0</v>
      </c>
      <c r="I32" s="37">
        <v>0</v>
      </c>
      <c r="J32" s="37">
        <v>31917.8</v>
      </c>
      <c r="K32" s="38" t="str">
        <f>W32</f>
        <v xml:space="preserve"> </v>
      </c>
      <c r="L32" s="39" t="str">
        <f>X32</f>
        <v xml:space="preserve"> </v>
      </c>
      <c r="M32" s="2"/>
      <c r="N32" s="40">
        <f>(E32+G32)-(F32+H32)</f>
        <v>-31917.8</v>
      </c>
      <c r="O32" s="40">
        <f>(F32+H32)-(E32+G32)</f>
        <v>31917.8</v>
      </c>
      <c r="P32" s="37">
        <f t="shared" si="8"/>
        <v>0</v>
      </c>
      <c r="Q32" s="37">
        <f t="shared" si="8"/>
        <v>31917.8</v>
      </c>
      <c r="R32" s="37">
        <f>(I32-P32)+(J32-Q32)</f>
        <v>0</v>
      </c>
      <c r="S32" s="41">
        <f t="shared" si="1"/>
        <v>0</v>
      </c>
      <c r="T32" s="8"/>
      <c r="U32" s="43" t="e">
        <f t="shared" si="2"/>
        <v>#N/A</v>
      </c>
      <c r="V32" s="43" t="e">
        <f t="shared" si="3"/>
        <v>#N/A</v>
      </c>
      <c r="W32" s="44" t="str">
        <f t="shared" si="4"/>
        <v xml:space="preserve"> </v>
      </c>
      <c r="X32" s="39" t="str">
        <f t="shared" si="4"/>
        <v xml:space="preserve"> </v>
      </c>
      <c r="Y32" s="45"/>
      <c r="Z32" s="37">
        <f>VLOOKUP(C32,'[1]ไตรมาส 1'!$C$7:$I$506,7,FALSE)</f>
        <v>0</v>
      </c>
      <c r="AA32" s="37">
        <f>VLOOKUP(C32,'[1]ไตรมาส 1'!$C$7:$J$506,8,FALSE)</f>
        <v>31917.8</v>
      </c>
      <c r="AB32" s="41">
        <f t="shared" si="5"/>
        <v>0</v>
      </c>
      <c r="AC32" s="37">
        <f t="shared" si="6"/>
        <v>0</v>
      </c>
      <c r="AD32" s="41">
        <f t="shared" si="7"/>
        <v>0</v>
      </c>
      <c r="AE32" s="8"/>
    </row>
    <row r="33" spans="1:31" ht="24.75" thickTop="1" thickBot="1" x14ac:dyDescent="0.25">
      <c r="A33" s="33">
        <f>'[1]ไตรมาส 1'!A33</f>
        <v>6302208</v>
      </c>
      <c r="B33" s="34" t="str">
        <f>'[1]ไตรมาส 1'!B33</f>
        <v>อบต. ลุงเขว้า</v>
      </c>
      <c r="C33" s="35" t="s">
        <v>76</v>
      </c>
      <c r="D33" s="36" t="s">
        <v>77</v>
      </c>
      <c r="E33" s="37">
        <v>23000</v>
      </c>
      <c r="F33" s="37">
        <v>0</v>
      </c>
      <c r="G33" s="37">
        <v>0</v>
      </c>
      <c r="H33" s="37">
        <v>0</v>
      </c>
      <c r="I33" s="37">
        <v>23000</v>
      </c>
      <c r="J33" s="37">
        <v>0</v>
      </c>
      <c r="K33" s="38" t="str">
        <f>W33</f>
        <v xml:space="preserve"> </v>
      </c>
      <c r="L33" s="39" t="str">
        <f>X33</f>
        <v xml:space="preserve"> </v>
      </c>
      <c r="M33" s="2"/>
      <c r="N33" s="40">
        <f>(E33+G33)-(F33+H33)</f>
        <v>23000</v>
      </c>
      <c r="O33" s="40">
        <f>(F33+H33)-(E33+G33)</f>
        <v>-23000</v>
      </c>
      <c r="P33" s="37">
        <f t="shared" si="8"/>
        <v>23000</v>
      </c>
      <c r="Q33" s="37">
        <f t="shared" si="8"/>
        <v>0</v>
      </c>
      <c r="R33" s="37">
        <f>(I33-P33)+(J33-Q33)</f>
        <v>0</v>
      </c>
      <c r="S33" s="41">
        <f t="shared" si="1"/>
        <v>0</v>
      </c>
      <c r="T33" s="8"/>
      <c r="U33" s="43" t="e">
        <f t="shared" si="2"/>
        <v>#N/A</v>
      </c>
      <c r="V33" s="43" t="e">
        <f t="shared" si="3"/>
        <v>#N/A</v>
      </c>
      <c r="W33" s="44" t="str">
        <f t="shared" si="4"/>
        <v xml:space="preserve"> </v>
      </c>
      <c r="X33" s="39" t="str">
        <f t="shared" si="4"/>
        <v xml:space="preserve"> </v>
      </c>
      <c r="Y33" s="45"/>
      <c r="Z33" s="37">
        <f>VLOOKUP(C33,'[1]ไตรมาส 1'!$C$7:$I$506,7,FALSE)</f>
        <v>23000</v>
      </c>
      <c r="AA33" s="37">
        <f>VLOOKUP(C33,'[1]ไตรมาส 1'!$C$7:$J$506,8,FALSE)</f>
        <v>0</v>
      </c>
      <c r="AB33" s="41">
        <f t="shared" si="5"/>
        <v>0</v>
      </c>
      <c r="AC33" s="37">
        <f t="shared" si="6"/>
        <v>0</v>
      </c>
      <c r="AD33" s="41">
        <f t="shared" si="7"/>
        <v>0</v>
      </c>
      <c r="AE33" s="8"/>
    </row>
    <row r="34" spans="1:31" ht="24.75" thickTop="1" thickBot="1" x14ac:dyDescent="0.25">
      <c r="A34" s="33">
        <f>'[1]ไตรมาส 1'!A34</f>
        <v>6302208</v>
      </c>
      <c r="B34" s="34" t="str">
        <f>'[1]ไตรมาส 1'!B34</f>
        <v>อบต. ลุงเขว้า</v>
      </c>
      <c r="C34" s="35" t="s">
        <v>78</v>
      </c>
      <c r="D34" s="36" t="s">
        <v>79</v>
      </c>
      <c r="E34" s="37">
        <v>0</v>
      </c>
      <c r="F34" s="37">
        <v>22999</v>
      </c>
      <c r="G34" s="37">
        <v>0</v>
      </c>
      <c r="H34" s="37">
        <v>0</v>
      </c>
      <c r="I34" s="37">
        <v>0</v>
      </c>
      <c r="J34" s="37">
        <v>22999</v>
      </c>
      <c r="K34" s="38" t="str">
        <f>W34</f>
        <v xml:space="preserve"> </v>
      </c>
      <c r="L34" s="39" t="str">
        <f>X34</f>
        <v xml:space="preserve"> </v>
      </c>
      <c r="M34" s="2"/>
      <c r="N34" s="40">
        <f>(E34+G34)-(F34+H34)</f>
        <v>-22999</v>
      </c>
      <c r="O34" s="40">
        <f>(F34+H34)-(E34+G34)</f>
        <v>22999</v>
      </c>
      <c r="P34" s="37">
        <f t="shared" si="8"/>
        <v>0</v>
      </c>
      <c r="Q34" s="37">
        <f t="shared" si="8"/>
        <v>22999</v>
      </c>
      <c r="R34" s="37">
        <f>(I34-P34)+(J34-Q34)</f>
        <v>0</v>
      </c>
      <c r="S34" s="41">
        <f t="shared" si="1"/>
        <v>0</v>
      </c>
      <c r="T34" s="8"/>
      <c r="U34" s="43" t="e">
        <f t="shared" si="2"/>
        <v>#N/A</v>
      </c>
      <c r="V34" s="43" t="e">
        <f t="shared" si="3"/>
        <v>#N/A</v>
      </c>
      <c r="W34" s="44" t="str">
        <f t="shared" si="4"/>
        <v xml:space="preserve"> </v>
      </c>
      <c r="X34" s="39" t="str">
        <f t="shared" si="4"/>
        <v xml:space="preserve"> </v>
      </c>
      <c r="Y34" s="45"/>
      <c r="Z34" s="37">
        <f>VLOOKUP(C34,'[1]ไตรมาส 1'!$C$7:$I$506,7,FALSE)</f>
        <v>0</v>
      </c>
      <c r="AA34" s="37">
        <f>VLOOKUP(C34,'[1]ไตรมาส 1'!$C$7:$J$506,8,FALSE)</f>
        <v>22999</v>
      </c>
      <c r="AB34" s="41">
        <f t="shared" si="5"/>
        <v>0</v>
      </c>
      <c r="AC34" s="37">
        <f t="shared" si="6"/>
        <v>0</v>
      </c>
      <c r="AD34" s="41">
        <f t="shared" si="7"/>
        <v>0</v>
      </c>
      <c r="AE34" s="8"/>
    </row>
    <row r="35" spans="1:31" ht="24.75" thickTop="1" thickBot="1" x14ac:dyDescent="0.25">
      <c r="A35" s="33">
        <f>'[1]ไตรมาส 1'!A35</f>
        <v>6302208</v>
      </c>
      <c r="B35" s="34" t="str">
        <f>'[1]ไตรมาส 1'!B35</f>
        <v>อบต. ลุงเขว้า</v>
      </c>
      <c r="C35" s="35" t="s">
        <v>80</v>
      </c>
      <c r="D35" s="36" t="s">
        <v>81</v>
      </c>
      <c r="E35" s="37">
        <v>312570</v>
      </c>
      <c r="F35" s="37">
        <v>0</v>
      </c>
      <c r="G35" s="37">
        <v>35000</v>
      </c>
      <c r="H35" s="37">
        <v>0</v>
      </c>
      <c r="I35" s="37">
        <v>347570</v>
      </c>
      <c r="J35" s="37">
        <v>0</v>
      </c>
      <c r="K35" s="38" t="str">
        <f>W35</f>
        <v xml:space="preserve"> </v>
      </c>
      <c r="L35" s="39" t="str">
        <f>X35</f>
        <v xml:space="preserve"> </v>
      </c>
      <c r="M35" s="2"/>
      <c r="N35" s="40">
        <f>(E35+G35)-(F35+H35)</f>
        <v>347570</v>
      </c>
      <c r="O35" s="40">
        <f>(F35+H35)-(E35+G35)</f>
        <v>-347570</v>
      </c>
      <c r="P35" s="37">
        <f t="shared" si="8"/>
        <v>347570</v>
      </c>
      <c r="Q35" s="37">
        <f t="shared" si="8"/>
        <v>0</v>
      </c>
      <c r="R35" s="37">
        <f>(I35-P35)+(J35-Q35)</f>
        <v>0</v>
      </c>
      <c r="S35" s="41">
        <f t="shared" si="1"/>
        <v>0</v>
      </c>
      <c r="T35" s="8"/>
      <c r="U35" s="43" t="e">
        <f t="shared" si="2"/>
        <v>#N/A</v>
      </c>
      <c r="V35" s="43" t="e">
        <f t="shared" si="3"/>
        <v>#N/A</v>
      </c>
      <c r="W35" s="44" t="str">
        <f t="shared" si="4"/>
        <v xml:space="preserve"> </v>
      </c>
      <c r="X35" s="39" t="str">
        <f t="shared" si="4"/>
        <v xml:space="preserve"> </v>
      </c>
      <c r="Y35" s="45"/>
      <c r="Z35" s="37">
        <f>VLOOKUP(C35,'[1]ไตรมาส 1'!$C$7:$I$506,7,FALSE)</f>
        <v>312570</v>
      </c>
      <c r="AA35" s="37">
        <f>VLOOKUP(C35,'[1]ไตรมาส 1'!$C$7:$J$506,8,FALSE)</f>
        <v>0</v>
      </c>
      <c r="AB35" s="41">
        <f t="shared" si="5"/>
        <v>0</v>
      </c>
      <c r="AC35" s="37">
        <f t="shared" si="6"/>
        <v>0</v>
      </c>
      <c r="AD35" s="41">
        <f t="shared" si="7"/>
        <v>0</v>
      </c>
      <c r="AE35" s="8"/>
    </row>
    <row r="36" spans="1:31" ht="24.75" thickTop="1" thickBot="1" x14ac:dyDescent="0.25">
      <c r="A36" s="33">
        <f>'[1]ไตรมาส 1'!A36</f>
        <v>6302208</v>
      </c>
      <c r="B36" s="34" t="str">
        <f>'[1]ไตรมาส 1'!B36</f>
        <v>อบต. ลุงเขว้า</v>
      </c>
      <c r="C36" s="35" t="s">
        <v>82</v>
      </c>
      <c r="D36" s="36" t="s">
        <v>83</v>
      </c>
      <c r="E36" s="37">
        <v>0</v>
      </c>
      <c r="F36" s="37">
        <v>216312.07</v>
      </c>
      <c r="G36" s="37">
        <v>0</v>
      </c>
      <c r="H36" s="37">
        <v>0</v>
      </c>
      <c r="I36" s="37">
        <v>0</v>
      </c>
      <c r="J36" s="37">
        <v>216312.07</v>
      </c>
      <c r="K36" s="38" t="str">
        <f>W36</f>
        <v xml:space="preserve"> </v>
      </c>
      <c r="L36" s="39" t="str">
        <f>X36</f>
        <v xml:space="preserve"> </v>
      </c>
      <c r="M36" s="2"/>
      <c r="N36" s="40">
        <f>(E36+G36)-(F36+H36)</f>
        <v>-216312.07</v>
      </c>
      <c r="O36" s="40">
        <f>(F36+H36)-(E36+G36)</f>
        <v>216312.07</v>
      </c>
      <c r="P36" s="37">
        <f t="shared" si="8"/>
        <v>0</v>
      </c>
      <c r="Q36" s="37">
        <f t="shared" si="8"/>
        <v>216312.07</v>
      </c>
      <c r="R36" s="37">
        <f>(I36-P36)+(J36-Q36)</f>
        <v>0</v>
      </c>
      <c r="S36" s="41">
        <f t="shared" si="1"/>
        <v>0</v>
      </c>
      <c r="T36" s="8"/>
      <c r="U36" s="43" t="e">
        <f t="shared" si="2"/>
        <v>#N/A</v>
      </c>
      <c r="V36" s="43" t="e">
        <f t="shared" si="3"/>
        <v>#N/A</v>
      </c>
      <c r="W36" s="44" t="str">
        <f t="shared" si="4"/>
        <v xml:space="preserve"> </v>
      </c>
      <c r="X36" s="39" t="str">
        <f t="shared" si="4"/>
        <v xml:space="preserve"> </v>
      </c>
      <c r="Y36" s="45"/>
      <c r="Z36" s="37">
        <f>VLOOKUP(C36,'[1]ไตรมาส 1'!$C$7:$I$506,7,FALSE)</f>
        <v>0</v>
      </c>
      <c r="AA36" s="37">
        <f>VLOOKUP(C36,'[1]ไตรมาส 1'!$C$7:$J$506,8,FALSE)</f>
        <v>216312.07</v>
      </c>
      <c r="AB36" s="41">
        <f t="shared" si="5"/>
        <v>0</v>
      </c>
      <c r="AC36" s="37">
        <f t="shared" si="6"/>
        <v>0</v>
      </c>
      <c r="AD36" s="41">
        <f t="shared" si="7"/>
        <v>0</v>
      </c>
      <c r="AE36" s="8"/>
    </row>
    <row r="37" spans="1:31" ht="24.75" thickTop="1" thickBot="1" x14ac:dyDescent="0.25">
      <c r="A37" s="33">
        <f>'[1]ไตรมาส 1'!A37</f>
        <v>6302208</v>
      </c>
      <c r="B37" s="34" t="str">
        <f>'[1]ไตรมาส 1'!B37</f>
        <v>อบต. ลุงเขว้า</v>
      </c>
      <c r="C37" s="35" t="s">
        <v>84</v>
      </c>
      <c r="D37" s="36" t="s">
        <v>85</v>
      </c>
      <c r="E37" s="37">
        <v>142400</v>
      </c>
      <c r="F37" s="37">
        <v>0</v>
      </c>
      <c r="G37" s="37">
        <v>0</v>
      </c>
      <c r="H37" s="37">
        <v>0</v>
      </c>
      <c r="I37" s="37">
        <v>142400</v>
      </c>
      <c r="J37" s="37">
        <v>0</v>
      </c>
      <c r="K37" s="38" t="str">
        <f>W37</f>
        <v xml:space="preserve"> </v>
      </c>
      <c r="L37" s="39" t="str">
        <f>X37</f>
        <v xml:space="preserve"> </v>
      </c>
      <c r="M37" s="2"/>
      <c r="N37" s="40">
        <f>(E37+G37)-(F37+H37)</f>
        <v>142400</v>
      </c>
      <c r="O37" s="40">
        <f>(F37+H37)-(E37+G37)</f>
        <v>-142400</v>
      </c>
      <c r="P37" s="37">
        <f t="shared" si="8"/>
        <v>142400</v>
      </c>
      <c r="Q37" s="37">
        <f t="shared" si="8"/>
        <v>0</v>
      </c>
      <c r="R37" s="37">
        <f>(I37-P37)+(J37-Q37)</f>
        <v>0</v>
      </c>
      <c r="S37" s="41">
        <f t="shared" si="1"/>
        <v>0</v>
      </c>
      <c r="T37" s="8"/>
      <c r="U37" s="43" t="e">
        <f t="shared" si="2"/>
        <v>#N/A</v>
      </c>
      <c r="V37" s="43" t="e">
        <f t="shared" si="3"/>
        <v>#N/A</v>
      </c>
      <c r="W37" s="44" t="str">
        <f t="shared" si="4"/>
        <v xml:space="preserve"> </v>
      </c>
      <c r="X37" s="39" t="str">
        <f t="shared" si="4"/>
        <v xml:space="preserve"> </v>
      </c>
      <c r="Y37" s="45"/>
      <c r="Z37" s="37">
        <f>VLOOKUP(C37,'[1]ไตรมาส 1'!$C$7:$I$506,7,FALSE)</f>
        <v>142400</v>
      </c>
      <c r="AA37" s="37">
        <f>VLOOKUP(C37,'[1]ไตรมาส 1'!$C$7:$J$506,8,FALSE)</f>
        <v>0</v>
      </c>
      <c r="AB37" s="41">
        <f t="shared" si="5"/>
        <v>0</v>
      </c>
      <c r="AC37" s="37">
        <f t="shared" si="6"/>
        <v>0</v>
      </c>
      <c r="AD37" s="41">
        <f t="shared" si="7"/>
        <v>0</v>
      </c>
      <c r="AE37" s="8"/>
    </row>
    <row r="38" spans="1:31" ht="24.75" thickTop="1" thickBot="1" x14ac:dyDescent="0.25">
      <c r="A38" s="33">
        <f>'[1]ไตรมาส 1'!A38</f>
        <v>6302208</v>
      </c>
      <c r="B38" s="34" t="str">
        <f>'[1]ไตรมาส 1'!B38</f>
        <v>อบต. ลุงเขว้า</v>
      </c>
      <c r="C38" s="35" t="s">
        <v>86</v>
      </c>
      <c r="D38" s="36" t="s">
        <v>87</v>
      </c>
      <c r="E38" s="37">
        <v>0</v>
      </c>
      <c r="F38" s="37">
        <v>114657.7</v>
      </c>
      <c r="G38" s="37">
        <v>0</v>
      </c>
      <c r="H38" s="37">
        <v>0</v>
      </c>
      <c r="I38" s="37">
        <v>0</v>
      </c>
      <c r="J38" s="37">
        <v>114657.7</v>
      </c>
      <c r="K38" s="38" t="str">
        <f>W38</f>
        <v xml:space="preserve"> </v>
      </c>
      <c r="L38" s="39" t="str">
        <f>X38</f>
        <v xml:space="preserve"> </v>
      </c>
      <c r="M38" s="2"/>
      <c r="N38" s="40">
        <f>(E38+G38)-(F38+H38)</f>
        <v>-114657.7</v>
      </c>
      <c r="O38" s="40">
        <f>(F38+H38)-(E38+G38)</f>
        <v>114657.7</v>
      </c>
      <c r="P38" s="37">
        <f t="shared" si="8"/>
        <v>0</v>
      </c>
      <c r="Q38" s="37">
        <f t="shared" si="8"/>
        <v>114657.7</v>
      </c>
      <c r="R38" s="37">
        <f>(I38-P38)+(J38-Q38)</f>
        <v>0</v>
      </c>
      <c r="S38" s="41">
        <f t="shared" si="1"/>
        <v>0</v>
      </c>
      <c r="T38" s="8"/>
      <c r="U38" s="43" t="e">
        <f t="shared" si="2"/>
        <v>#N/A</v>
      </c>
      <c r="V38" s="43" t="e">
        <f t="shared" si="3"/>
        <v>#N/A</v>
      </c>
      <c r="W38" s="44" t="str">
        <f t="shared" si="4"/>
        <v xml:space="preserve"> </v>
      </c>
      <c r="X38" s="39" t="str">
        <f t="shared" si="4"/>
        <v xml:space="preserve"> </v>
      </c>
      <c r="Y38" s="45"/>
      <c r="Z38" s="37">
        <f>VLOOKUP(C38,'[1]ไตรมาส 1'!$C$7:$I$506,7,FALSE)</f>
        <v>0</v>
      </c>
      <c r="AA38" s="37">
        <f>VLOOKUP(C38,'[1]ไตรมาส 1'!$C$7:$J$506,8,FALSE)</f>
        <v>114657.7</v>
      </c>
      <c r="AB38" s="41">
        <f>(E38-Z38)+(F38-AA38)</f>
        <v>0</v>
      </c>
      <c r="AC38" s="37">
        <f t="shared" si="6"/>
        <v>0</v>
      </c>
      <c r="AD38" s="41">
        <f t="shared" si="7"/>
        <v>0</v>
      </c>
      <c r="AE38" s="8"/>
    </row>
    <row r="39" spans="1:31" ht="24.75" thickTop="1" thickBot="1" x14ac:dyDescent="0.25">
      <c r="A39" s="33">
        <f>'[1]ไตรมาส 1'!A39</f>
        <v>6302208</v>
      </c>
      <c r="B39" s="34" t="str">
        <f>'[1]ไตรมาส 1'!B39</f>
        <v>อบต. ลุงเขว้า</v>
      </c>
      <c r="C39" s="35" t="s">
        <v>88</v>
      </c>
      <c r="D39" s="36" t="s">
        <v>89</v>
      </c>
      <c r="E39" s="37">
        <v>23990</v>
      </c>
      <c r="F39" s="37">
        <v>0</v>
      </c>
      <c r="G39" s="37">
        <v>0</v>
      </c>
      <c r="H39" s="37">
        <v>0</v>
      </c>
      <c r="I39" s="37">
        <v>23990</v>
      </c>
      <c r="J39" s="37">
        <v>0</v>
      </c>
      <c r="K39" s="38" t="str">
        <f>W39</f>
        <v xml:space="preserve"> </v>
      </c>
      <c r="L39" s="39" t="str">
        <f>X39</f>
        <v xml:space="preserve"> </v>
      </c>
      <c r="M39" s="2"/>
      <c r="N39" s="40">
        <f>(E39+G39)-(F39+H39)</f>
        <v>23990</v>
      </c>
      <c r="O39" s="40">
        <f>(F39+H39)-(E39+G39)</f>
        <v>-23990</v>
      </c>
      <c r="P39" s="37">
        <f t="shared" si="8"/>
        <v>23990</v>
      </c>
      <c r="Q39" s="37">
        <f t="shared" si="8"/>
        <v>0</v>
      </c>
      <c r="R39" s="37">
        <f>(I39-P39)+(J39-Q39)</f>
        <v>0</v>
      </c>
      <c r="S39" s="41">
        <f t="shared" si="1"/>
        <v>0</v>
      </c>
      <c r="T39" s="8"/>
      <c r="U39" s="43" t="e">
        <f t="shared" si="2"/>
        <v>#N/A</v>
      </c>
      <c r="V39" s="43" t="e">
        <f t="shared" si="3"/>
        <v>#N/A</v>
      </c>
      <c r="W39" s="44" t="str">
        <f t="shared" si="4"/>
        <v xml:space="preserve"> </v>
      </c>
      <c r="X39" s="39" t="str">
        <f t="shared" si="4"/>
        <v xml:space="preserve"> </v>
      </c>
      <c r="Y39" s="45"/>
      <c r="Z39" s="37">
        <f>VLOOKUP(C39,'[1]ไตรมาส 1'!$C$7:$I$506,7,FALSE)</f>
        <v>23990</v>
      </c>
      <c r="AA39" s="37">
        <f>VLOOKUP(C39,'[1]ไตรมาส 1'!$C$7:$J$506,8,FALSE)</f>
        <v>0</v>
      </c>
      <c r="AB39" s="41">
        <f t="shared" si="5"/>
        <v>0</v>
      </c>
      <c r="AC39" s="37">
        <f t="shared" si="6"/>
        <v>0</v>
      </c>
      <c r="AD39" s="41">
        <f t="shared" si="7"/>
        <v>0</v>
      </c>
      <c r="AE39" s="8"/>
    </row>
    <row r="40" spans="1:31" ht="24.75" thickTop="1" thickBot="1" x14ac:dyDescent="0.25">
      <c r="A40" s="33">
        <f>'[1]ไตรมาส 1'!A40</f>
        <v>6302208</v>
      </c>
      <c r="B40" s="34" t="str">
        <f>'[1]ไตรมาส 1'!B40</f>
        <v>อบต. ลุงเขว้า</v>
      </c>
      <c r="C40" s="35" t="s">
        <v>90</v>
      </c>
      <c r="D40" s="36" t="s">
        <v>91</v>
      </c>
      <c r="E40" s="37">
        <v>0</v>
      </c>
      <c r="F40" s="37">
        <v>13161.87</v>
      </c>
      <c r="G40" s="37">
        <v>0</v>
      </c>
      <c r="H40" s="37">
        <v>0</v>
      </c>
      <c r="I40" s="37">
        <v>0</v>
      </c>
      <c r="J40" s="37">
        <v>13161.87</v>
      </c>
      <c r="K40" s="38" t="str">
        <f>W40</f>
        <v xml:space="preserve"> </v>
      </c>
      <c r="L40" s="39" t="str">
        <f>X40</f>
        <v xml:space="preserve"> </v>
      </c>
      <c r="M40" s="2"/>
      <c r="N40" s="40">
        <f>(E40+G40)-(F40+H40)</f>
        <v>-13161.87</v>
      </c>
      <c r="O40" s="40">
        <f>(F40+H40)-(E40+G40)</f>
        <v>13161.87</v>
      </c>
      <c r="P40" s="37">
        <f t="shared" si="8"/>
        <v>0</v>
      </c>
      <c r="Q40" s="37">
        <f t="shared" si="8"/>
        <v>13161.87</v>
      </c>
      <c r="R40" s="37">
        <f>(I40-P40)+(J40-Q40)</f>
        <v>0</v>
      </c>
      <c r="S40" s="41">
        <f t="shared" si="1"/>
        <v>0</v>
      </c>
      <c r="T40" s="8"/>
      <c r="U40" s="43" t="e">
        <f t="shared" si="2"/>
        <v>#N/A</v>
      </c>
      <c r="V40" s="43" t="e">
        <f t="shared" si="3"/>
        <v>#N/A</v>
      </c>
      <c r="W40" s="44" t="str">
        <f t="shared" si="4"/>
        <v xml:space="preserve"> </v>
      </c>
      <c r="X40" s="39" t="str">
        <f t="shared" si="4"/>
        <v xml:space="preserve"> </v>
      </c>
      <c r="Y40" s="45"/>
      <c r="Z40" s="37">
        <f>VLOOKUP(C40,'[1]ไตรมาส 1'!$C$7:$I$506,7,FALSE)</f>
        <v>0</v>
      </c>
      <c r="AA40" s="37">
        <f>VLOOKUP(C40,'[1]ไตรมาส 1'!$C$7:$J$506,8,FALSE)</f>
        <v>13161.87</v>
      </c>
      <c r="AB40" s="41">
        <f t="shared" si="5"/>
        <v>0</v>
      </c>
      <c r="AC40" s="37">
        <f t="shared" si="6"/>
        <v>0</v>
      </c>
      <c r="AD40" s="41">
        <f t="shared" si="7"/>
        <v>0</v>
      </c>
      <c r="AE40" s="8"/>
    </row>
    <row r="41" spans="1:31" ht="24.75" thickTop="1" thickBot="1" x14ac:dyDescent="0.25">
      <c r="A41" s="33">
        <f>'[1]ไตรมาส 1'!A41</f>
        <v>6302208</v>
      </c>
      <c r="B41" s="34" t="str">
        <f>'[1]ไตรมาส 1'!B41</f>
        <v>อบต. ลุงเขว้า</v>
      </c>
      <c r="C41" s="35" t="s">
        <v>92</v>
      </c>
      <c r="D41" s="36" t="s">
        <v>93</v>
      </c>
      <c r="E41" s="37">
        <v>548100</v>
      </c>
      <c r="F41" s="37">
        <v>0</v>
      </c>
      <c r="G41" s="37">
        <v>0</v>
      </c>
      <c r="H41" s="37">
        <v>0</v>
      </c>
      <c r="I41" s="37">
        <v>548100</v>
      </c>
      <c r="J41" s="37">
        <v>0</v>
      </c>
      <c r="K41" s="38" t="str">
        <f>W41</f>
        <v xml:space="preserve"> </v>
      </c>
      <c r="L41" s="39" t="str">
        <f>X41</f>
        <v xml:space="preserve"> </v>
      </c>
      <c r="M41" s="2"/>
      <c r="N41" s="40">
        <f>(E41+G41)-(F41+H41)</f>
        <v>548100</v>
      </c>
      <c r="O41" s="40">
        <f>(F41+H41)-(E41+G41)</f>
        <v>-548100</v>
      </c>
      <c r="P41" s="37">
        <f t="shared" si="8"/>
        <v>548100</v>
      </c>
      <c r="Q41" s="37">
        <f t="shared" si="8"/>
        <v>0</v>
      </c>
      <c r="R41" s="37">
        <f>(I41-P41)+(J41-Q41)</f>
        <v>0</v>
      </c>
      <c r="S41" s="41">
        <f t="shared" si="1"/>
        <v>0</v>
      </c>
      <c r="T41" s="8"/>
      <c r="U41" s="43" t="e">
        <f t="shared" si="2"/>
        <v>#N/A</v>
      </c>
      <c r="V41" s="43" t="e">
        <f t="shared" si="3"/>
        <v>#N/A</v>
      </c>
      <c r="W41" s="44" t="str">
        <f t="shared" si="4"/>
        <v xml:space="preserve"> </v>
      </c>
      <c r="X41" s="39" t="str">
        <f t="shared" si="4"/>
        <v xml:space="preserve"> </v>
      </c>
      <c r="Y41" s="45"/>
      <c r="Z41" s="37">
        <f>VLOOKUP(C41,'[1]ไตรมาส 1'!$C$7:$I$506,7,FALSE)</f>
        <v>548100</v>
      </c>
      <c r="AA41" s="37">
        <f>VLOOKUP(C41,'[1]ไตรมาส 1'!$C$7:$J$506,8,FALSE)</f>
        <v>0</v>
      </c>
      <c r="AB41" s="41">
        <f t="shared" si="5"/>
        <v>0</v>
      </c>
      <c r="AC41" s="37">
        <f t="shared" si="6"/>
        <v>0</v>
      </c>
      <c r="AD41" s="41">
        <f t="shared" si="7"/>
        <v>0</v>
      </c>
      <c r="AE41" s="8"/>
    </row>
    <row r="42" spans="1:31" ht="24.75" thickTop="1" thickBot="1" x14ac:dyDescent="0.25">
      <c r="A42" s="33">
        <f>'[1]ไตรมาส 1'!A42</f>
        <v>6302208</v>
      </c>
      <c r="B42" s="34" t="str">
        <f>'[1]ไตรมาส 1'!B42</f>
        <v>อบต. ลุงเขว้า</v>
      </c>
      <c r="C42" s="35" t="s">
        <v>94</v>
      </c>
      <c r="D42" s="36" t="s">
        <v>95</v>
      </c>
      <c r="E42" s="37">
        <v>0</v>
      </c>
      <c r="F42" s="37">
        <v>548055</v>
      </c>
      <c r="G42" s="37">
        <v>0</v>
      </c>
      <c r="H42" s="37">
        <v>0</v>
      </c>
      <c r="I42" s="37">
        <v>0</v>
      </c>
      <c r="J42" s="37">
        <v>548055</v>
      </c>
      <c r="K42" s="38" t="str">
        <f>W42</f>
        <v xml:space="preserve"> </v>
      </c>
      <c r="L42" s="39" t="str">
        <f>X42</f>
        <v xml:space="preserve"> </v>
      </c>
      <c r="M42" s="2"/>
      <c r="N42" s="40">
        <f>(E42+G42)-(F42+H42)</f>
        <v>-548055</v>
      </c>
      <c r="O42" s="40">
        <f>(F42+H42)-(E42+G42)</f>
        <v>548055</v>
      </c>
      <c r="P42" s="37">
        <f t="shared" si="8"/>
        <v>0</v>
      </c>
      <c r="Q42" s="37">
        <f t="shared" si="8"/>
        <v>548055</v>
      </c>
      <c r="R42" s="37">
        <f>(I42-P42)+(J42-Q42)</f>
        <v>0</v>
      </c>
      <c r="S42" s="41">
        <f t="shared" si="1"/>
        <v>0</v>
      </c>
      <c r="T42" s="8"/>
      <c r="U42" s="43" t="e">
        <f t="shared" si="2"/>
        <v>#N/A</v>
      </c>
      <c r="V42" s="43" t="e">
        <f t="shared" si="3"/>
        <v>#N/A</v>
      </c>
      <c r="W42" s="44" t="str">
        <f t="shared" si="4"/>
        <v xml:space="preserve"> </v>
      </c>
      <c r="X42" s="39" t="str">
        <f t="shared" si="4"/>
        <v xml:space="preserve"> </v>
      </c>
      <c r="Y42" s="45"/>
      <c r="Z42" s="37">
        <f>VLOOKUP(C42,'[1]ไตรมาส 1'!$C$7:$I$506,7,FALSE)</f>
        <v>0</v>
      </c>
      <c r="AA42" s="37">
        <f>VLOOKUP(C42,'[1]ไตรมาส 1'!$C$7:$J$506,8,FALSE)</f>
        <v>548055</v>
      </c>
      <c r="AB42" s="41">
        <f t="shared" si="5"/>
        <v>0</v>
      </c>
      <c r="AC42" s="37">
        <f t="shared" si="6"/>
        <v>0</v>
      </c>
      <c r="AD42" s="41">
        <f t="shared" si="7"/>
        <v>0</v>
      </c>
      <c r="AE42" s="8"/>
    </row>
    <row r="43" spans="1:31" ht="24.75" thickTop="1" thickBot="1" x14ac:dyDescent="0.25">
      <c r="A43" s="33">
        <f>'[1]ไตรมาส 1'!A43</f>
        <v>6302208</v>
      </c>
      <c r="B43" s="34" t="str">
        <f>'[1]ไตรมาส 1'!B43</f>
        <v>อบต. ลุงเขว้า</v>
      </c>
      <c r="C43" s="35" t="s">
        <v>96</v>
      </c>
      <c r="D43" s="36" t="s">
        <v>97</v>
      </c>
      <c r="E43" s="37">
        <v>105848009</v>
      </c>
      <c r="F43" s="37">
        <v>0</v>
      </c>
      <c r="G43" s="37">
        <v>0</v>
      </c>
      <c r="H43" s="37">
        <v>0</v>
      </c>
      <c r="I43" s="37">
        <v>105848009</v>
      </c>
      <c r="J43" s="37">
        <v>0</v>
      </c>
      <c r="K43" s="38" t="str">
        <f>W43</f>
        <v xml:space="preserve"> </v>
      </c>
      <c r="L43" s="39" t="str">
        <f>X43</f>
        <v xml:space="preserve"> </v>
      </c>
      <c r="M43" s="2"/>
      <c r="N43" s="40">
        <f>(E43+G43)-(F43+H43)</f>
        <v>105848009</v>
      </c>
      <c r="O43" s="40">
        <f>(F43+H43)-(E43+G43)</f>
        <v>-105848009</v>
      </c>
      <c r="P43" s="37">
        <f t="shared" si="8"/>
        <v>105848009</v>
      </c>
      <c r="Q43" s="37">
        <f t="shared" si="8"/>
        <v>0</v>
      </c>
      <c r="R43" s="37">
        <f>(I43-P43)+(J43-Q43)</f>
        <v>0</v>
      </c>
      <c r="S43" s="41">
        <f t="shared" si="1"/>
        <v>0</v>
      </c>
      <c r="T43" s="8"/>
      <c r="U43" s="43" t="e">
        <f t="shared" si="2"/>
        <v>#N/A</v>
      </c>
      <c r="V43" s="43" t="e">
        <f t="shared" si="3"/>
        <v>#N/A</v>
      </c>
      <c r="W43" s="44" t="str">
        <f t="shared" si="4"/>
        <v xml:space="preserve"> </v>
      </c>
      <c r="X43" s="39" t="str">
        <f t="shared" si="4"/>
        <v xml:space="preserve"> </v>
      </c>
      <c r="Y43" s="45"/>
      <c r="Z43" s="37">
        <f>VLOOKUP(C43,'[1]ไตรมาส 1'!$C$7:$I$506,7,FALSE)</f>
        <v>105848009</v>
      </c>
      <c r="AA43" s="37">
        <f>VLOOKUP(C43,'[1]ไตรมาส 1'!$C$7:$J$506,8,FALSE)</f>
        <v>0</v>
      </c>
      <c r="AB43" s="41">
        <f t="shared" si="5"/>
        <v>0</v>
      </c>
      <c r="AC43" s="37">
        <f t="shared" si="6"/>
        <v>0</v>
      </c>
      <c r="AD43" s="41">
        <f t="shared" si="7"/>
        <v>0</v>
      </c>
      <c r="AE43" s="8"/>
    </row>
    <row r="44" spans="1:31" ht="24.75" thickTop="1" thickBot="1" x14ac:dyDescent="0.25">
      <c r="A44" s="33">
        <f>'[1]ไตรมาส 1'!A44</f>
        <v>6302208</v>
      </c>
      <c r="B44" s="34" t="str">
        <f>'[1]ไตรมาส 1'!B44</f>
        <v>อบต. ลุงเขว้า</v>
      </c>
      <c r="C44" s="35" t="s">
        <v>98</v>
      </c>
      <c r="D44" s="36" t="s">
        <v>99</v>
      </c>
      <c r="E44" s="37">
        <v>0</v>
      </c>
      <c r="F44" s="37">
        <v>40272215.060000002</v>
      </c>
      <c r="G44" s="37">
        <v>0</v>
      </c>
      <c r="H44" s="37">
        <v>0</v>
      </c>
      <c r="I44" s="37">
        <v>0</v>
      </c>
      <c r="J44" s="37">
        <v>40272215.060000002</v>
      </c>
      <c r="K44" s="38" t="str">
        <f>W44</f>
        <v xml:space="preserve"> </v>
      </c>
      <c r="L44" s="39" t="str">
        <f>X44</f>
        <v xml:space="preserve"> </v>
      </c>
      <c r="M44" s="2"/>
      <c r="N44" s="40">
        <f>(E44+G44)-(F44+H44)</f>
        <v>-40272215.060000002</v>
      </c>
      <c r="O44" s="40">
        <f>(F44+H44)-(E44+G44)</f>
        <v>40272215.060000002</v>
      </c>
      <c r="P44" s="37">
        <f t="shared" si="8"/>
        <v>0</v>
      </c>
      <c r="Q44" s="37">
        <f t="shared" si="8"/>
        <v>40272215.060000002</v>
      </c>
      <c r="R44" s="37">
        <f>(I44-P44)+(J44-Q44)</f>
        <v>0</v>
      </c>
      <c r="S44" s="41">
        <f t="shared" si="1"/>
        <v>0</v>
      </c>
      <c r="T44" s="8"/>
      <c r="U44" s="43" t="e">
        <f t="shared" si="2"/>
        <v>#N/A</v>
      </c>
      <c r="V44" s="43" t="e">
        <f t="shared" si="3"/>
        <v>#N/A</v>
      </c>
      <c r="W44" s="44" t="str">
        <f t="shared" si="4"/>
        <v xml:space="preserve"> </v>
      </c>
      <c r="X44" s="39" t="str">
        <f t="shared" si="4"/>
        <v xml:space="preserve"> </v>
      </c>
      <c r="Y44" s="45"/>
      <c r="Z44" s="37">
        <f>VLOOKUP(C44,'[1]ไตรมาส 1'!$C$7:$I$506,7,FALSE)</f>
        <v>0</v>
      </c>
      <c r="AA44" s="37">
        <f>VLOOKUP(C44,'[1]ไตรมาส 1'!$C$7:$J$506,8,FALSE)</f>
        <v>40272215.060000002</v>
      </c>
      <c r="AB44" s="41">
        <f t="shared" si="5"/>
        <v>0</v>
      </c>
      <c r="AC44" s="37">
        <f t="shared" si="6"/>
        <v>0</v>
      </c>
      <c r="AD44" s="41">
        <f t="shared" si="7"/>
        <v>0</v>
      </c>
      <c r="AE44" s="8"/>
    </row>
    <row r="45" spans="1:31" ht="24.75" thickTop="1" thickBot="1" x14ac:dyDescent="0.25">
      <c r="A45" s="33">
        <f>'[1]ไตรมาส 1'!A45</f>
        <v>6302208</v>
      </c>
      <c r="B45" s="34" t="str">
        <f>'[1]ไตรมาส 1'!B45</f>
        <v>อบต. ลุงเขว้า</v>
      </c>
      <c r="C45" s="35" t="s">
        <v>100</v>
      </c>
      <c r="D45" s="36" t="s">
        <v>101</v>
      </c>
      <c r="E45" s="37">
        <v>19619900</v>
      </c>
      <c r="F45" s="37">
        <v>0</v>
      </c>
      <c r="G45" s="37">
        <v>0</v>
      </c>
      <c r="H45" s="37">
        <v>0</v>
      </c>
      <c r="I45" s="37">
        <v>19619900</v>
      </c>
      <c r="J45" s="37">
        <v>0</v>
      </c>
      <c r="K45" s="38" t="str">
        <f>W45</f>
        <v xml:space="preserve"> </v>
      </c>
      <c r="L45" s="39" t="str">
        <f>X45</f>
        <v xml:space="preserve"> </v>
      </c>
      <c r="M45" s="2"/>
      <c r="N45" s="40">
        <f>(E45+G45)-(F45+H45)</f>
        <v>19619900</v>
      </c>
      <c r="O45" s="40">
        <f>(F45+H45)-(E45+G45)</f>
        <v>-19619900</v>
      </c>
      <c r="P45" s="37">
        <f t="shared" si="8"/>
        <v>19619900</v>
      </c>
      <c r="Q45" s="37">
        <f t="shared" si="8"/>
        <v>0</v>
      </c>
      <c r="R45" s="37">
        <f>(I45-P45)+(J45-Q45)</f>
        <v>0</v>
      </c>
      <c r="S45" s="41">
        <f t="shared" si="1"/>
        <v>0</v>
      </c>
      <c r="T45" s="8"/>
      <c r="U45" s="43" t="e">
        <f t="shared" si="2"/>
        <v>#N/A</v>
      </c>
      <c r="V45" s="43" t="e">
        <f t="shared" si="3"/>
        <v>#N/A</v>
      </c>
      <c r="W45" s="44" t="str">
        <f t="shared" si="4"/>
        <v xml:space="preserve"> </v>
      </c>
      <c r="X45" s="39" t="str">
        <f t="shared" si="4"/>
        <v xml:space="preserve"> </v>
      </c>
      <c r="Y45" s="45"/>
      <c r="Z45" s="37">
        <f>VLOOKUP(C45,'[1]ไตรมาส 1'!$C$7:$I$506,7,FALSE)</f>
        <v>19619900</v>
      </c>
      <c r="AA45" s="37">
        <f>VLOOKUP(C45,'[1]ไตรมาส 1'!$C$7:$J$506,8,FALSE)</f>
        <v>0</v>
      </c>
      <c r="AB45" s="41">
        <f t="shared" si="5"/>
        <v>0</v>
      </c>
      <c r="AC45" s="37">
        <f t="shared" si="6"/>
        <v>0</v>
      </c>
      <c r="AD45" s="41">
        <f t="shared" si="7"/>
        <v>0</v>
      </c>
      <c r="AE45" s="8"/>
    </row>
    <row r="46" spans="1:31" ht="24.75" thickTop="1" thickBot="1" x14ac:dyDescent="0.25">
      <c r="A46" s="33">
        <f>'[1]ไตรมาส 1'!A46</f>
        <v>6302208</v>
      </c>
      <c r="B46" s="34" t="str">
        <f>'[1]ไตรมาส 1'!B46</f>
        <v>อบต. ลุงเขว้า</v>
      </c>
      <c r="C46" s="35" t="s">
        <v>102</v>
      </c>
      <c r="D46" s="36" t="s">
        <v>103</v>
      </c>
      <c r="E46" s="37">
        <v>0</v>
      </c>
      <c r="F46" s="37">
        <v>16051861</v>
      </c>
      <c r="G46" s="37">
        <v>0</v>
      </c>
      <c r="H46" s="37">
        <v>0</v>
      </c>
      <c r="I46" s="37">
        <v>0</v>
      </c>
      <c r="J46" s="37">
        <v>16051861</v>
      </c>
      <c r="K46" s="38" t="str">
        <f>W46</f>
        <v xml:space="preserve"> </v>
      </c>
      <c r="L46" s="39" t="str">
        <f>X46</f>
        <v xml:space="preserve"> </v>
      </c>
      <c r="M46" s="2"/>
      <c r="N46" s="40">
        <f>(E46+G46)-(F46+H46)</f>
        <v>-16051861</v>
      </c>
      <c r="O46" s="40">
        <f>(F46+H46)-(E46+G46)</f>
        <v>16051861</v>
      </c>
      <c r="P46" s="37">
        <f t="shared" si="8"/>
        <v>0</v>
      </c>
      <c r="Q46" s="37">
        <f t="shared" si="8"/>
        <v>16051861</v>
      </c>
      <c r="R46" s="37">
        <f>(I46-P46)+(J46-Q46)</f>
        <v>0</v>
      </c>
      <c r="S46" s="41">
        <f t="shared" si="1"/>
        <v>0</v>
      </c>
      <c r="T46" s="8"/>
      <c r="U46" s="43" t="e">
        <f t="shared" si="2"/>
        <v>#N/A</v>
      </c>
      <c r="V46" s="43" t="e">
        <f t="shared" si="3"/>
        <v>#N/A</v>
      </c>
      <c r="W46" s="44" t="str">
        <f t="shared" si="4"/>
        <v xml:space="preserve"> </v>
      </c>
      <c r="X46" s="39" t="str">
        <f t="shared" si="4"/>
        <v xml:space="preserve"> </v>
      </c>
      <c r="Y46" s="45"/>
      <c r="Z46" s="37">
        <f>VLOOKUP(C46,'[1]ไตรมาส 1'!$C$7:$I$506,7,FALSE)</f>
        <v>0</v>
      </c>
      <c r="AA46" s="37">
        <f>VLOOKUP(C46,'[1]ไตรมาส 1'!$C$7:$J$506,8,FALSE)</f>
        <v>16051861</v>
      </c>
      <c r="AB46" s="41">
        <f t="shared" si="5"/>
        <v>0</v>
      </c>
      <c r="AC46" s="37">
        <f t="shared" si="6"/>
        <v>0</v>
      </c>
      <c r="AD46" s="41">
        <f t="shared" si="7"/>
        <v>0</v>
      </c>
      <c r="AE46" s="8"/>
    </row>
    <row r="47" spans="1:31" ht="24.75" thickTop="1" thickBot="1" x14ac:dyDescent="0.25">
      <c r="A47" s="33">
        <f>'[1]ไตรมาส 1'!A47</f>
        <v>6302208</v>
      </c>
      <c r="B47" s="34" t="str">
        <f>'[1]ไตรมาส 1'!B47</f>
        <v>อบต. ลุงเขว้า</v>
      </c>
      <c r="C47" s="35" t="s">
        <v>104</v>
      </c>
      <c r="D47" s="36" t="s">
        <v>105</v>
      </c>
      <c r="E47" s="37">
        <v>0</v>
      </c>
      <c r="F47" s="37">
        <v>58661.46</v>
      </c>
      <c r="G47" s="37">
        <v>332547.26</v>
      </c>
      <c r="H47" s="37">
        <v>273885.8</v>
      </c>
      <c r="I47" s="37">
        <v>0</v>
      </c>
      <c r="J47" s="37">
        <v>0</v>
      </c>
      <c r="K47" s="38" t="str">
        <f>W47</f>
        <v xml:space="preserve"> </v>
      </c>
      <c r="L47" s="39" t="str">
        <f>X47</f>
        <v xml:space="preserve"> </v>
      </c>
      <c r="M47" s="2"/>
      <c r="N47" s="40">
        <f>(E47+G47)-(F47+H47)</f>
        <v>0</v>
      </c>
      <c r="O47" s="40">
        <f>(F47+H47)-(E47+G47)</f>
        <v>0</v>
      </c>
      <c r="P47" s="37">
        <f t="shared" si="8"/>
        <v>0</v>
      </c>
      <c r="Q47" s="37">
        <f t="shared" si="8"/>
        <v>0</v>
      </c>
      <c r="R47" s="37">
        <f>(I47-P47)+(J47-Q47)</f>
        <v>0</v>
      </c>
      <c r="S47" s="41">
        <f t="shared" si="1"/>
        <v>0</v>
      </c>
      <c r="T47" s="8"/>
      <c r="U47" s="43" t="e">
        <f t="shared" si="2"/>
        <v>#N/A</v>
      </c>
      <c r="V47" s="43" t="e">
        <f t="shared" si="3"/>
        <v>#N/A</v>
      </c>
      <c r="W47" s="44" t="str">
        <f t="shared" si="4"/>
        <v xml:space="preserve"> </v>
      </c>
      <c r="X47" s="39" t="str">
        <f t="shared" si="4"/>
        <v xml:space="preserve"> </v>
      </c>
      <c r="Y47" s="45"/>
      <c r="Z47" s="37">
        <f>VLOOKUP(C47,'[1]ไตรมาส 1'!$C$7:$I$506,7,FALSE)</f>
        <v>0</v>
      </c>
      <c r="AA47" s="37">
        <f>VLOOKUP(C47,'[1]ไตรมาส 1'!$C$7:$J$506,8,FALSE)</f>
        <v>58661.46</v>
      </c>
      <c r="AB47" s="41">
        <f t="shared" si="5"/>
        <v>0</v>
      </c>
      <c r="AC47" s="37">
        <f t="shared" si="6"/>
        <v>0</v>
      </c>
      <c r="AD47" s="41">
        <f t="shared" si="7"/>
        <v>0</v>
      </c>
      <c r="AE47" s="8"/>
    </row>
    <row r="48" spans="1:31" ht="24.75" thickTop="1" thickBot="1" x14ac:dyDescent="0.25">
      <c r="A48" s="33">
        <f>'[1]ไตรมาส 1'!A48</f>
        <v>6302208</v>
      </c>
      <c r="B48" s="34" t="str">
        <f>'[1]ไตรมาส 1'!B48</f>
        <v>อบต. ลุงเขว้า</v>
      </c>
      <c r="C48" s="35" t="s">
        <v>106</v>
      </c>
      <c r="D48" s="36" t="s">
        <v>107</v>
      </c>
      <c r="E48" s="37">
        <v>4065</v>
      </c>
      <c r="F48" s="37">
        <v>0</v>
      </c>
      <c r="G48" s="37">
        <v>910607</v>
      </c>
      <c r="H48" s="37">
        <v>925337</v>
      </c>
      <c r="I48" s="37">
        <v>0</v>
      </c>
      <c r="J48" s="37">
        <v>10665</v>
      </c>
      <c r="K48" s="38" t="str">
        <f>W48</f>
        <v xml:space="preserve"> </v>
      </c>
      <c r="L48" s="39" t="str">
        <f>X48</f>
        <v xml:space="preserve"> </v>
      </c>
      <c r="M48" s="2"/>
      <c r="N48" s="40">
        <f>(E48+G48)-(F48+H48)</f>
        <v>-10665</v>
      </c>
      <c r="O48" s="40">
        <f>(F48+H48)-(E48+G48)</f>
        <v>10665</v>
      </c>
      <c r="P48" s="37">
        <f t="shared" si="8"/>
        <v>0</v>
      </c>
      <c r="Q48" s="37">
        <f t="shared" si="8"/>
        <v>10665</v>
      </c>
      <c r="R48" s="37">
        <f>(I48-P48)+(J48-Q48)</f>
        <v>0</v>
      </c>
      <c r="S48" s="41">
        <f t="shared" si="1"/>
        <v>0</v>
      </c>
      <c r="T48" s="8"/>
      <c r="U48" s="43" t="e">
        <f t="shared" si="2"/>
        <v>#N/A</v>
      </c>
      <c r="V48" s="43" t="e">
        <f t="shared" si="3"/>
        <v>#N/A</v>
      </c>
      <c r="W48" s="44" t="str">
        <f t="shared" si="4"/>
        <v xml:space="preserve"> </v>
      </c>
      <c r="X48" s="39" t="str">
        <f t="shared" si="4"/>
        <v xml:space="preserve"> </v>
      </c>
      <c r="Y48" s="45"/>
      <c r="Z48" s="37">
        <f>VLOOKUP(C48,'[1]ไตรมาส 1'!$C$7:$I$506,7,FALSE)</f>
        <v>4065</v>
      </c>
      <c r="AA48" s="37">
        <f>VLOOKUP(C48,'[1]ไตรมาส 1'!$C$7:$J$506,8,FALSE)</f>
        <v>0</v>
      </c>
      <c r="AB48" s="41">
        <f t="shared" si="5"/>
        <v>0</v>
      </c>
      <c r="AC48" s="37">
        <f t="shared" si="6"/>
        <v>0</v>
      </c>
      <c r="AD48" s="41">
        <f t="shared" si="7"/>
        <v>0</v>
      </c>
      <c r="AE48" s="8"/>
    </row>
    <row r="49" spans="1:31" ht="24.75" thickTop="1" thickBot="1" x14ac:dyDescent="0.25">
      <c r="A49" s="33">
        <f>'[1]ไตรมาส 1'!A49</f>
        <v>6302208</v>
      </c>
      <c r="B49" s="34" t="str">
        <f>'[1]ไตรมาส 1'!B49</f>
        <v>อบต. ลุงเขว้า</v>
      </c>
      <c r="C49" s="35" t="s">
        <v>108</v>
      </c>
      <c r="D49" s="36" t="s">
        <v>109</v>
      </c>
      <c r="E49" s="37">
        <v>0</v>
      </c>
      <c r="F49" s="37">
        <v>0</v>
      </c>
      <c r="G49" s="37">
        <v>234140.01</v>
      </c>
      <c r="H49" s="37">
        <v>234140.01</v>
      </c>
      <c r="I49" s="37">
        <v>0</v>
      </c>
      <c r="J49" s="37">
        <v>0</v>
      </c>
      <c r="K49" s="38" t="str">
        <f>W49</f>
        <v xml:space="preserve"> </v>
      </c>
      <c r="L49" s="39" t="str">
        <f>X49</f>
        <v xml:space="preserve"> </v>
      </c>
      <c r="M49" s="2"/>
      <c r="N49" s="40">
        <f>(E49+G49)-(F49+H49)</f>
        <v>0</v>
      </c>
      <c r="O49" s="40">
        <f>(F49+H49)-(E49+G49)</f>
        <v>0</v>
      </c>
      <c r="P49" s="37">
        <f t="shared" si="8"/>
        <v>0</v>
      </c>
      <c r="Q49" s="37">
        <f t="shared" si="8"/>
        <v>0</v>
      </c>
      <c r="R49" s="37">
        <f>(I49-P49)+(J49-Q49)</f>
        <v>0</v>
      </c>
      <c r="S49" s="41">
        <f t="shared" si="1"/>
        <v>0</v>
      </c>
      <c r="T49" s="8"/>
      <c r="U49" s="43" t="e">
        <f t="shared" si="2"/>
        <v>#N/A</v>
      </c>
      <c r="V49" s="43" t="e">
        <f t="shared" si="3"/>
        <v>#N/A</v>
      </c>
      <c r="W49" s="44" t="str">
        <f t="shared" si="4"/>
        <v xml:space="preserve"> </v>
      </c>
      <c r="X49" s="39" t="str">
        <f t="shared" si="4"/>
        <v xml:space="preserve"> </v>
      </c>
      <c r="Y49" s="45"/>
      <c r="Z49" s="37" t="e">
        <f>VLOOKUP(C49,'[1]ไตรมาส 1'!$C$7:$I$506,7,FALSE)</f>
        <v>#N/A</v>
      </c>
      <c r="AA49" s="37" t="e">
        <f>VLOOKUP(C49,'[1]ไตรมาส 1'!$C$7:$J$506,8,FALSE)</f>
        <v>#N/A</v>
      </c>
      <c r="AB49" s="41" t="e">
        <f t="shared" si="5"/>
        <v>#N/A</v>
      </c>
      <c r="AC49" s="37" t="str">
        <f t="shared" si="6"/>
        <v>0</v>
      </c>
      <c r="AD49" s="41">
        <f t="shared" si="7"/>
        <v>0</v>
      </c>
      <c r="AE49" s="8"/>
    </row>
    <row r="50" spans="1:31" ht="24.75" thickTop="1" thickBot="1" x14ac:dyDescent="0.25">
      <c r="A50" s="33">
        <f>'[1]ไตรมาส 1'!A50</f>
        <v>6302208</v>
      </c>
      <c r="B50" s="34" t="str">
        <f>'[1]ไตรมาส 1'!B50</f>
        <v>อบต. ลุงเขว้า</v>
      </c>
      <c r="C50" s="35" t="s">
        <v>110</v>
      </c>
      <c r="D50" s="36" t="s">
        <v>111</v>
      </c>
      <c r="E50" s="37">
        <v>0</v>
      </c>
      <c r="F50" s="37">
        <v>380.73</v>
      </c>
      <c r="G50" s="37">
        <v>1389.11</v>
      </c>
      <c r="H50" s="37">
        <v>1668.65</v>
      </c>
      <c r="I50" s="37">
        <v>0</v>
      </c>
      <c r="J50" s="37">
        <v>660.27</v>
      </c>
      <c r="K50" s="38" t="str">
        <f>W50</f>
        <v xml:space="preserve"> </v>
      </c>
      <c r="L50" s="39" t="str">
        <f>X50</f>
        <v xml:space="preserve"> </v>
      </c>
      <c r="M50" s="2"/>
      <c r="N50" s="40">
        <f>(E50+G50)-(F50+H50)</f>
        <v>-660.27000000000021</v>
      </c>
      <c r="O50" s="40">
        <f>(F50+H50)-(E50+G50)</f>
        <v>660.27000000000021</v>
      </c>
      <c r="P50" s="37">
        <f t="shared" si="8"/>
        <v>0</v>
      </c>
      <c r="Q50" s="37">
        <f t="shared" si="8"/>
        <v>660.27000000000021</v>
      </c>
      <c r="R50" s="37">
        <f>(I50-P50)+(J50-Q50)</f>
        <v>-2.2737367544323206E-13</v>
      </c>
      <c r="S50" s="41">
        <f t="shared" si="1"/>
        <v>0</v>
      </c>
      <c r="T50" s="8"/>
      <c r="U50" s="43" t="e">
        <f t="shared" si="2"/>
        <v>#N/A</v>
      </c>
      <c r="V50" s="43" t="e">
        <f t="shared" si="3"/>
        <v>#N/A</v>
      </c>
      <c r="W50" s="44" t="str">
        <f t="shared" si="4"/>
        <v xml:space="preserve"> </v>
      </c>
      <c r="X50" s="39" t="str">
        <f t="shared" si="4"/>
        <v xml:space="preserve"> </v>
      </c>
      <c r="Y50" s="45"/>
      <c r="Z50" s="37">
        <f>VLOOKUP(C50,'[1]ไตรมาส 1'!$C$7:$I$506,7,FALSE)</f>
        <v>0</v>
      </c>
      <c r="AA50" s="37">
        <f>VLOOKUP(C50,'[1]ไตรมาส 1'!$C$7:$J$506,8,FALSE)</f>
        <v>380.73</v>
      </c>
      <c r="AB50" s="41">
        <f t="shared" si="5"/>
        <v>0</v>
      </c>
      <c r="AC50" s="37">
        <f t="shared" si="6"/>
        <v>0</v>
      </c>
      <c r="AD50" s="41">
        <f t="shared" si="7"/>
        <v>0</v>
      </c>
      <c r="AE50" s="8"/>
    </row>
    <row r="51" spans="1:31" ht="24.75" thickTop="1" thickBot="1" x14ac:dyDescent="0.25">
      <c r="A51" s="33">
        <f>'[1]ไตรมาส 1'!A51</f>
        <v>6302208</v>
      </c>
      <c r="B51" s="34" t="str">
        <f>'[1]ไตรมาส 1'!B51</f>
        <v>อบต. ลุงเขว้า</v>
      </c>
      <c r="C51" s="35" t="s">
        <v>112</v>
      </c>
      <c r="D51" s="36" t="s">
        <v>113</v>
      </c>
      <c r="E51" s="37">
        <v>0</v>
      </c>
      <c r="F51" s="37">
        <v>3510</v>
      </c>
      <c r="G51" s="37">
        <v>12510</v>
      </c>
      <c r="H51" s="37">
        <v>13500</v>
      </c>
      <c r="I51" s="37">
        <v>0</v>
      </c>
      <c r="J51" s="37">
        <v>4500</v>
      </c>
      <c r="K51" s="38" t="str">
        <f>W51</f>
        <v xml:space="preserve"> </v>
      </c>
      <c r="L51" s="39" t="str">
        <f>X51</f>
        <v xml:space="preserve"> </v>
      </c>
      <c r="M51" s="2"/>
      <c r="N51" s="40">
        <f>(E51+G51)-(F51+H51)</f>
        <v>-4500</v>
      </c>
      <c r="O51" s="40">
        <f>(F51+H51)-(E51+G51)</f>
        <v>4500</v>
      </c>
      <c r="P51" s="37">
        <f t="shared" si="8"/>
        <v>0</v>
      </c>
      <c r="Q51" s="37">
        <f t="shared" si="8"/>
        <v>4500</v>
      </c>
      <c r="R51" s="37">
        <f>(I51-P51)+(J51-Q51)</f>
        <v>0</v>
      </c>
      <c r="S51" s="41">
        <f t="shared" si="1"/>
        <v>0</v>
      </c>
      <c r="T51" s="8"/>
      <c r="U51" s="43" t="e">
        <f t="shared" si="2"/>
        <v>#N/A</v>
      </c>
      <c r="V51" s="43" t="e">
        <f t="shared" si="3"/>
        <v>#N/A</v>
      </c>
      <c r="W51" s="44" t="str">
        <f t="shared" si="4"/>
        <v xml:space="preserve"> </v>
      </c>
      <c r="X51" s="39" t="str">
        <f t="shared" si="4"/>
        <v xml:space="preserve"> </v>
      </c>
      <c r="Y51" s="45"/>
      <c r="Z51" s="37">
        <f>VLOOKUP(C51,'[1]ไตรมาส 1'!$C$7:$I$506,7,FALSE)</f>
        <v>0</v>
      </c>
      <c r="AA51" s="37">
        <f>VLOOKUP(C51,'[1]ไตรมาส 1'!$C$7:$J$506,8,FALSE)</f>
        <v>3510</v>
      </c>
      <c r="AB51" s="41">
        <f t="shared" si="5"/>
        <v>0</v>
      </c>
      <c r="AC51" s="37">
        <f t="shared" si="6"/>
        <v>0</v>
      </c>
      <c r="AD51" s="41">
        <f t="shared" si="7"/>
        <v>0</v>
      </c>
      <c r="AE51" s="8"/>
    </row>
    <row r="52" spans="1:31" ht="24.75" thickTop="1" thickBot="1" x14ac:dyDescent="0.25">
      <c r="A52" s="33">
        <f>'[1]ไตรมาส 1'!A52</f>
        <v>6302208</v>
      </c>
      <c r="B52" s="34" t="str">
        <f>'[1]ไตรมาส 1'!B52</f>
        <v>อบต. ลุงเขว้า</v>
      </c>
      <c r="C52" s="35" t="s">
        <v>114</v>
      </c>
      <c r="D52" s="36" t="s">
        <v>115</v>
      </c>
      <c r="E52" s="37">
        <v>0</v>
      </c>
      <c r="F52" s="37">
        <v>0</v>
      </c>
      <c r="G52" s="37">
        <v>2246.38</v>
      </c>
      <c r="H52" s="37">
        <v>4292.49</v>
      </c>
      <c r="I52" s="37">
        <v>0</v>
      </c>
      <c r="J52" s="37">
        <v>2046.11</v>
      </c>
      <c r="K52" s="38" t="str">
        <f>W52</f>
        <v xml:space="preserve"> </v>
      </c>
      <c r="L52" s="39" t="str">
        <f>X52</f>
        <v xml:space="preserve"> </v>
      </c>
      <c r="M52" s="2"/>
      <c r="N52" s="40">
        <f>(E52+G52)-(F52+H52)</f>
        <v>-2046.1099999999997</v>
      </c>
      <c r="O52" s="40">
        <f>(F52+H52)-(E52+G52)</f>
        <v>2046.1099999999997</v>
      </c>
      <c r="P52" s="37">
        <f t="shared" si="8"/>
        <v>0</v>
      </c>
      <c r="Q52" s="37">
        <f t="shared" si="8"/>
        <v>2046.1099999999997</v>
      </c>
      <c r="R52" s="37">
        <f>(I52-P52)+(J52-Q52)</f>
        <v>2.2737367544323206E-13</v>
      </c>
      <c r="S52" s="41">
        <f t="shared" si="1"/>
        <v>0</v>
      </c>
      <c r="T52" s="8"/>
      <c r="U52" s="43" t="e">
        <f t="shared" si="2"/>
        <v>#N/A</v>
      </c>
      <c r="V52" s="43" t="e">
        <f t="shared" si="3"/>
        <v>#N/A</v>
      </c>
      <c r="W52" s="44" t="str">
        <f t="shared" si="4"/>
        <v xml:space="preserve"> </v>
      </c>
      <c r="X52" s="39" t="str">
        <f t="shared" si="4"/>
        <v xml:space="preserve"> </v>
      </c>
      <c r="Y52" s="45"/>
      <c r="Z52" s="37">
        <f>VLOOKUP(C52,'[1]ไตรมาส 1'!$C$7:$I$506,7,FALSE)</f>
        <v>0</v>
      </c>
      <c r="AA52" s="37">
        <f>VLOOKUP(C52,'[1]ไตรมาส 1'!$C$7:$J$506,8,FALSE)</f>
        <v>0</v>
      </c>
      <c r="AB52" s="41">
        <f t="shared" si="5"/>
        <v>0</v>
      </c>
      <c r="AC52" s="37">
        <f t="shared" si="6"/>
        <v>0</v>
      </c>
      <c r="AD52" s="41">
        <f t="shared" si="7"/>
        <v>0</v>
      </c>
      <c r="AE52" s="8"/>
    </row>
    <row r="53" spans="1:31" ht="24.75" thickTop="1" thickBot="1" x14ac:dyDescent="0.25">
      <c r="A53" s="33">
        <f>'[1]ไตรมาส 1'!A53</f>
        <v>6302208</v>
      </c>
      <c r="B53" s="34" t="str">
        <f>'[1]ไตรมาส 1'!B53</f>
        <v>อบต. ลุงเขว้า</v>
      </c>
      <c r="C53" s="35" t="s">
        <v>116</v>
      </c>
      <c r="D53" s="36" t="s">
        <v>117</v>
      </c>
      <c r="E53" s="37">
        <v>0</v>
      </c>
      <c r="F53" s="37">
        <v>0</v>
      </c>
      <c r="G53" s="37">
        <v>6156504.3499999996</v>
      </c>
      <c r="H53" s="37">
        <v>6156504.3499999996</v>
      </c>
      <c r="I53" s="37">
        <v>0</v>
      </c>
      <c r="J53" s="37">
        <v>0</v>
      </c>
      <c r="K53" s="38" t="str">
        <f>W53</f>
        <v xml:space="preserve"> </v>
      </c>
      <c r="L53" s="39" t="str">
        <f>X53</f>
        <v xml:space="preserve"> </v>
      </c>
      <c r="M53" s="2"/>
      <c r="N53" s="40">
        <f>(E53+G53)-(F53+H53)</f>
        <v>0</v>
      </c>
      <c r="O53" s="40">
        <f>(F53+H53)-(E53+G53)</f>
        <v>0</v>
      </c>
      <c r="P53" s="37">
        <f t="shared" si="8"/>
        <v>0</v>
      </c>
      <c r="Q53" s="37">
        <f t="shared" si="8"/>
        <v>0</v>
      </c>
      <c r="R53" s="37">
        <f>(I53-P53)+(J53-Q53)</f>
        <v>0</v>
      </c>
      <c r="S53" s="41">
        <f t="shared" si="1"/>
        <v>0</v>
      </c>
      <c r="T53" s="8"/>
      <c r="U53" s="43" t="e">
        <f t="shared" si="2"/>
        <v>#N/A</v>
      </c>
      <c r="V53" s="43" t="e">
        <f t="shared" si="3"/>
        <v>#N/A</v>
      </c>
      <c r="W53" s="44" t="str">
        <f t="shared" si="4"/>
        <v xml:space="preserve"> </v>
      </c>
      <c r="X53" s="39" t="str">
        <f t="shared" si="4"/>
        <v xml:space="preserve"> </v>
      </c>
      <c r="Y53" s="45"/>
      <c r="Z53" s="37">
        <f>VLOOKUP(C53,'[1]ไตรมาส 1'!$C$7:$I$506,7,FALSE)</f>
        <v>0</v>
      </c>
      <c r="AA53" s="37">
        <f>VLOOKUP(C53,'[1]ไตรมาส 1'!$C$7:$J$506,8,FALSE)</f>
        <v>0</v>
      </c>
      <c r="AB53" s="41">
        <f t="shared" si="5"/>
        <v>0</v>
      </c>
      <c r="AC53" s="37">
        <f t="shared" si="6"/>
        <v>0</v>
      </c>
      <c r="AD53" s="41">
        <f t="shared" si="7"/>
        <v>0</v>
      </c>
      <c r="AE53" s="8"/>
    </row>
    <row r="54" spans="1:31" ht="24.75" thickTop="1" thickBot="1" x14ac:dyDescent="0.25">
      <c r="A54" s="33">
        <f>'[1]ไตรมาส 1'!A54</f>
        <v>6302208</v>
      </c>
      <c r="B54" s="34" t="str">
        <f>'[1]ไตรมาส 1'!B54</f>
        <v>อบต. ลุงเขว้า</v>
      </c>
      <c r="C54" s="35" t="s">
        <v>118</v>
      </c>
      <c r="D54" s="36" t="s">
        <v>119</v>
      </c>
      <c r="E54" s="37">
        <v>0</v>
      </c>
      <c r="F54" s="37">
        <v>4652000</v>
      </c>
      <c r="G54" s="37">
        <v>4652000</v>
      </c>
      <c r="H54" s="37">
        <v>0</v>
      </c>
      <c r="I54" s="37">
        <v>0</v>
      </c>
      <c r="J54" s="37">
        <v>0</v>
      </c>
      <c r="K54" s="38" t="str">
        <f>W54</f>
        <v xml:space="preserve"> </v>
      </c>
      <c r="L54" s="39" t="str">
        <f>X54</f>
        <v xml:space="preserve"> </v>
      </c>
      <c r="M54" s="2"/>
      <c r="N54" s="40">
        <f>(E54+G54)-(F54+H54)</f>
        <v>0</v>
      </c>
      <c r="O54" s="40">
        <f>(F54+H54)-(E54+G54)</f>
        <v>0</v>
      </c>
      <c r="P54" s="37">
        <f t="shared" si="8"/>
        <v>0</v>
      </c>
      <c r="Q54" s="37">
        <f t="shared" si="8"/>
        <v>0</v>
      </c>
      <c r="R54" s="37">
        <f>(I54-P54)+(J54-Q54)</f>
        <v>0</v>
      </c>
      <c r="S54" s="41">
        <f t="shared" si="1"/>
        <v>0</v>
      </c>
      <c r="T54" s="8"/>
      <c r="U54" s="43" t="e">
        <f t="shared" si="2"/>
        <v>#N/A</v>
      </c>
      <c r="V54" s="43" t="e">
        <f t="shared" si="3"/>
        <v>#N/A</v>
      </c>
      <c r="W54" s="44" t="str">
        <f t="shared" si="4"/>
        <v xml:space="preserve"> </v>
      </c>
      <c r="X54" s="39" t="str">
        <f t="shared" si="4"/>
        <v xml:space="preserve"> </v>
      </c>
      <c r="Y54" s="45"/>
      <c r="Z54" s="37">
        <f>VLOOKUP(C54,'[1]ไตรมาส 1'!$C$7:$I$506,7,FALSE)</f>
        <v>0</v>
      </c>
      <c r="AA54" s="37">
        <f>VLOOKUP(C54,'[1]ไตรมาส 1'!$C$7:$J$506,8,FALSE)</f>
        <v>4652000</v>
      </c>
      <c r="AB54" s="41">
        <f t="shared" si="5"/>
        <v>0</v>
      </c>
      <c r="AC54" s="37">
        <f t="shared" si="6"/>
        <v>0</v>
      </c>
      <c r="AD54" s="41">
        <f t="shared" si="7"/>
        <v>0</v>
      </c>
      <c r="AE54" s="8"/>
    </row>
    <row r="55" spans="1:31" ht="24.75" thickTop="1" thickBot="1" x14ac:dyDescent="0.25">
      <c r="A55" s="33">
        <f>'[1]ไตรมาส 1'!A55</f>
        <v>6302208</v>
      </c>
      <c r="B55" s="34" t="str">
        <f>'[1]ไตรมาส 1'!B55</f>
        <v>อบต. ลุงเขว้า</v>
      </c>
      <c r="C55" s="35" t="s">
        <v>120</v>
      </c>
      <c r="D55" s="36" t="s">
        <v>121</v>
      </c>
      <c r="E55" s="37">
        <v>0</v>
      </c>
      <c r="F55" s="37">
        <v>6353</v>
      </c>
      <c r="G55" s="37">
        <v>19059</v>
      </c>
      <c r="H55" s="37">
        <v>19059</v>
      </c>
      <c r="I55" s="37">
        <v>0</v>
      </c>
      <c r="J55" s="37">
        <v>6353</v>
      </c>
      <c r="K55" s="38" t="str">
        <f>W55</f>
        <v xml:space="preserve"> </v>
      </c>
      <c r="L55" s="39" t="str">
        <f>X55</f>
        <v xml:space="preserve"> </v>
      </c>
      <c r="M55" s="2"/>
      <c r="N55" s="40">
        <f>(E55+G55)-(F55+H55)</f>
        <v>-6353</v>
      </c>
      <c r="O55" s="40">
        <f>(F55+H55)-(E55+G55)</f>
        <v>6353</v>
      </c>
      <c r="P55" s="37">
        <f t="shared" si="8"/>
        <v>0</v>
      </c>
      <c r="Q55" s="37">
        <f t="shared" si="8"/>
        <v>6353</v>
      </c>
      <c r="R55" s="37">
        <f>(I55-P55)+(J55-Q55)</f>
        <v>0</v>
      </c>
      <c r="S55" s="41">
        <f t="shared" si="1"/>
        <v>0</v>
      </c>
      <c r="T55" s="8"/>
      <c r="U55" s="43" t="e">
        <f t="shared" si="2"/>
        <v>#N/A</v>
      </c>
      <c r="V55" s="43" t="e">
        <f t="shared" si="3"/>
        <v>#N/A</v>
      </c>
      <c r="W55" s="44" t="str">
        <f t="shared" si="4"/>
        <v xml:space="preserve"> </v>
      </c>
      <c r="X55" s="39" t="str">
        <f t="shared" si="4"/>
        <v xml:space="preserve"> </v>
      </c>
      <c r="Y55" s="45"/>
      <c r="Z55" s="37">
        <f>VLOOKUP(C55,'[1]ไตรมาส 1'!$C$7:$I$506,7,FALSE)</f>
        <v>0</v>
      </c>
      <c r="AA55" s="37">
        <f>VLOOKUP(C55,'[1]ไตรมาส 1'!$C$7:$J$506,8,FALSE)</f>
        <v>6353</v>
      </c>
      <c r="AB55" s="41">
        <f t="shared" si="5"/>
        <v>0</v>
      </c>
      <c r="AC55" s="37">
        <f t="shared" si="6"/>
        <v>0</v>
      </c>
      <c r="AD55" s="41">
        <f t="shared" si="7"/>
        <v>0</v>
      </c>
      <c r="AE55" s="8"/>
    </row>
    <row r="56" spans="1:31" ht="24.75" thickTop="1" thickBot="1" x14ac:dyDescent="0.25">
      <c r="A56" s="33">
        <f>'[1]ไตรมาส 1'!A56</f>
        <v>6302208</v>
      </c>
      <c r="B56" s="34" t="str">
        <f>'[1]ไตรมาส 1'!B56</f>
        <v>อบต. ลุงเขว้า</v>
      </c>
      <c r="C56" s="35" t="s">
        <v>122</v>
      </c>
      <c r="D56" s="36" t="s">
        <v>123</v>
      </c>
      <c r="E56" s="37">
        <v>0</v>
      </c>
      <c r="F56" s="37">
        <v>1022</v>
      </c>
      <c r="G56" s="37">
        <v>822007</v>
      </c>
      <c r="H56" s="37">
        <v>822177</v>
      </c>
      <c r="I56" s="37">
        <v>0</v>
      </c>
      <c r="J56" s="37">
        <v>1192</v>
      </c>
      <c r="K56" s="38" t="str">
        <f>W56</f>
        <v xml:space="preserve"> </v>
      </c>
      <c r="L56" s="39" t="str">
        <f>X56</f>
        <v xml:space="preserve"> </v>
      </c>
      <c r="M56" s="2"/>
      <c r="N56" s="40">
        <f>(E56+G56)-(F56+H56)</f>
        <v>-1192</v>
      </c>
      <c r="O56" s="40">
        <f>(F56+H56)-(E56+G56)</f>
        <v>1192</v>
      </c>
      <c r="P56" s="37">
        <f t="shared" si="8"/>
        <v>0</v>
      </c>
      <c r="Q56" s="37">
        <f t="shared" si="8"/>
        <v>1192</v>
      </c>
      <c r="R56" s="37">
        <f>(I56-P56)+(J56-Q56)</f>
        <v>0</v>
      </c>
      <c r="S56" s="41">
        <f t="shared" si="1"/>
        <v>0</v>
      </c>
      <c r="T56" s="8"/>
      <c r="U56" s="43" t="e">
        <f t="shared" si="2"/>
        <v>#N/A</v>
      </c>
      <c r="V56" s="43" t="e">
        <f t="shared" si="3"/>
        <v>#N/A</v>
      </c>
      <c r="W56" s="44" t="str">
        <f t="shared" si="4"/>
        <v xml:space="preserve"> </v>
      </c>
      <c r="X56" s="39" t="str">
        <f t="shared" si="4"/>
        <v xml:space="preserve"> </v>
      </c>
      <c r="Y56" s="45"/>
      <c r="Z56" s="37">
        <f>VLOOKUP(C56,'[1]ไตรมาส 1'!$C$7:$I$506,7,FALSE)</f>
        <v>0</v>
      </c>
      <c r="AA56" s="37">
        <f>VLOOKUP(C56,'[1]ไตรมาส 1'!$C$7:$J$506,8,FALSE)</f>
        <v>1022</v>
      </c>
      <c r="AB56" s="41">
        <f t="shared" si="5"/>
        <v>0</v>
      </c>
      <c r="AC56" s="37">
        <f t="shared" si="6"/>
        <v>0</v>
      </c>
      <c r="AD56" s="41">
        <f t="shared" si="7"/>
        <v>0</v>
      </c>
      <c r="AE56" s="8"/>
    </row>
    <row r="57" spans="1:31" ht="24.75" thickTop="1" thickBot="1" x14ac:dyDescent="0.25">
      <c r="A57" s="33">
        <f>'[1]ไตรมาส 1'!A57</f>
        <v>6302208</v>
      </c>
      <c r="B57" s="34" t="str">
        <f>'[1]ไตรมาส 1'!B57</f>
        <v>อบต. ลุงเขว้า</v>
      </c>
      <c r="C57" s="35" t="s">
        <v>124</v>
      </c>
      <c r="D57" s="36" t="s">
        <v>125</v>
      </c>
      <c r="E57" s="37">
        <v>0</v>
      </c>
      <c r="F57" s="37">
        <v>0</v>
      </c>
      <c r="G57" s="37">
        <v>180000</v>
      </c>
      <c r="H57" s="37">
        <v>180000</v>
      </c>
      <c r="I57" s="37">
        <v>0</v>
      </c>
      <c r="J57" s="37">
        <v>0</v>
      </c>
      <c r="K57" s="38" t="str">
        <f>W57</f>
        <v xml:space="preserve"> </v>
      </c>
      <c r="L57" s="39" t="str">
        <f>X57</f>
        <v xml:space="preserve"> </v>
      </c>
      <c r="M57" s="2"/>
      <c r="N57" s="40">
        <f>(E57+G57)-(F57+H57)</f>
        <v>0</v>
      </c>
      <c r="O57" s="40">
        <f>(F57+H57)-(E57+G57)</f>
        <v>0</v>
      </c>
      <c r="P57" s="37">
        <f t="shared" si="8"/>
        <v>0</v>
      </c>
      <c r="Q57" s="37">
        <f t="shared" si="8"/>
        <v>0</v>
      </c>
      <c r="R57" s="37">
        <f>(I57-P57)+(J57-Q57)</f>
        <v>0</v>
      </c>
      <c r="S57" s="41">
        <f t="shared" si="1"/>
        <v>0</v>
      </c>
      <c r="T57" s="8"/>
      <c r="U57" s="43" t="e">
        <f t="shared" si="2"/>
        <v>#N/A</v>
      </c>
      <c r="V57" s="43" t="e">
        <f t="shared" si="3"/>
        <v>#N/A</v>
      </c>
      <c r="W57" s="44" t="str">
        <f t="shared" si="4"/>
        <v xml:space="preserve"> </v>
      </c>
      <c r="X57" s="39" t="str">
        <f t="shared" si="4"/>
        <v xml:space="preserve"> </v>
      </c>
      <c r="Y57" s="45"/>
      <c r="Z57" s="37" t="e">
        <f>VLOOKUP(C57,'[1]ไตรมาส 1'!$C$7:$I$506,7,FALSE)</f>
        <v>#N/A</v>
      </c>
      <c r="AA57" s="37" t="e">
        <f>VLOOKUP(C57,'[1]ไตรมาส 1'!$C$7:$J$506,8,FALSE)</f>
        <v>#N/A</v>
      </c>
      <c r="AB57" s="41" t="e">
        <f t="shared" si="5"/>
        <v>#N/A</v>
      </c>
      <c r="AC57" s="37" t="str">
        <f t="shared" si="6"/>
        <v>0</v>
      </c>
      <c r="AD57" s="41">
        <f t="shared" si="7"/>
        <v>0</v>
      </c>
      <c r="AE57" s="8"/>
    </row>
    <row r="58" spans="1:31" ht="24.75" thickTop="1" thickBot="1" x14ac:dyDescent="0.25">
      <c r="A58" s="33">
        <f>'[1]ไตรมาส 1'!A58</f>
        <v>6302208</v>
      </c>
      <c r="B58" s="34" t="str">
        <f>'[1]ไตรมาส 1'!B58</f>
        <v>อบต. ลุงเขว้า</v>
      </c>
      <c r="C58" s="35" t="s">
        <v>126</v>
      </c>
      <c r="D58" s="36" t="s">
        <v>127</v>
      </c>
      <c r="E58" s="37">
        <v>0</v>
      </c>
      <c r="F58" s="37">
        <v>103675</v>
      </c>
      <c r="G58" s="37">
        <v>459100</v>
      </c>
      <c r="H58" s="37">
        <v>512850</v>
      </c>
      <c r="I58" s="37">
        <v>0</v>
      </c>
      <c r="J58" s="37">
        <v>157425</v>
      </c>
      <c r="K58" s="38" t="str">
        <f>W58</f>
        <v xml:space="preserve"> </v>
      </c>
      <c r="L58" s="39" t="str">
        <f>X58</f>
        <v xml:space="preserve"> </v>
      </c>
      <c r="M58" s="2"/>
      <c r="N58" s="40">
        <f>(E58+G58)-(F58+H58)</f>
        <v>-157425</v>
      </c>
      <c r="O58" s="40">
        <f>(F58+H58)-(E58+G58)</f>
        <v>157425</v>
      </c>
      <c r="P58" s="37">
        <f t="shared" si="8"/>
        <v>0</v>
      </c>
      <c r="Q58" s="37">
        <f t="shared" si="8"/>
        <v>157425</v>
      </c>
      <c r="R58" s="37">
        <f>(I58-P58)+(J58-Q58)</f>
        <v>0</v>
      </c>
      <c r="S58" s="41">
        <f t="shared" si="1"/>
        <v>0</v>
      </c>
      <c r="T58" s="8"/>
      <c r="U58" s="43" t="e">
        <f t="shared" si="2"/>
        <v>#N/A</v>
      </c>
      <c r="V58" s="43" t="e">
        <f t="shared" si="3"/>
        <v>#N/A</v>
      </c>
      <c r="W58" s="44" t="str">
        <f t="shared" si="4"/>
        <v xml:space="preserve"> </v>
      </c>
      <c r="X58" s="39" t="str">
        <f t="shared" si="4"/>
        <v xml:space="preserve"> </v>
      </c>
      <c r="Y58" s="45"/>
      <c r="Z58" s="37">
        <f>VLOOKUP(C58,'[1]ไตรมาส 1'!$C$7:$I$506,7,FALSE)</f>
        <v>0</v>
      </c>
      <c r="AA58" s="37">
        <f>VLOOKUP(C58,'[1]ไตรมาส 1'!$C$7:$J$506,8,FALSE)</f>
        <v>103675</v>
      </c>
      <c r="AB58" s="41">
        <f t="shared" si="5"/>
        <v>0</v>
      </c>
      <c r="AC58" s="37">
        <f t="shared" si="6"/>
        <v>0</v>
      </c>
      <c r="AD58" s="41">
        <f t="shared" si="7"/>
        <v>0</v>
      </c>
      <c r="AE58" s="8"/>
    </row>
    <row r="59" spans="1:31" ht="24.75" thickTop="1" thickBot="1" x14ac:dyDescent="0.25">
      <c r="A59" s="33">
        <f>'[1]ไตรมาส 1'!A59</f>
        <v>6302208</v>
      </c>
      <c r="B59" s="34" t="str">
        <f>'[1]ไตรมาส 1'!B59</f>
        <v>อบต. ลุงเขว้า</v>
      </c>
      <c r="C59" s="35" t="s">
        <v>128</v>
      </c>
      <c r="D59" s="36" t="s">
        <v>129</v>
      </c>
      <c r="E59" s="37">
        <v>0</v>
      </c>
      <c r="F59" s="37">
        <v>1014719.26</v>
      </c>
      <c r="G59" s="37">
        <v>0</v>
      </c>
      <c r="H59" s="37">
        <v>0</v>
      </c>
      <c r="I59" s="37">
        <v>0</v>
      </c>
      <c r="J59" s="37">
        <v>1014719.26</v>
      </c>
      <c r="K59" s="38" t="str">
        <f>W59</f>
        <v xml:space="preserve"> </v>
      </c>
      <c r="L59" s="39" t="str">
        <f>X59</f>
        <v xml:space="preserve"> </v>
      </c>
      <c r="M59" s="2"/>
      <c r="N59" s="40">
        <f>(E59+G59)-(F59+H59)</f>
        <v>-1014719.26</v>
      </c>
      <c r="O59" s="40">
        <f>(F59+H59)-(E59+G59)</f>
        <v>1014719.26</v>
      </c>
      <c r="P59" s="37">
        <f t="shared" si="8"/>
        <v>0</v>
      </c>
      <c r="Q59" s="37">
        <f t="shared" si="8"/>
        <v>1014719.26</v>
      </c>
      <c r="R59" s="37">
        <f>(I59-P59)+(J59-Q59)</f>
        <v>0</v>
      </c>
      <c r="S59" s="41">
        <f t="shared" si="1"/>
        <v>0</v>
      </c>
      <c r="T59" s="8"/>
      <c r="U59" s="43" t="e">
        <f t="shared" si="2"/>
        <v>#N/A</v>
      </c>
      <c r="V59" s="43" t="e">
        <f t="shared" si="3"/>
        <v>#N/A</v>
      </c>
      <c r="W59" s="44" t="str">
        <f t="shared" si="4"/>
        <v xml:space="preserve"> </v>
      </c>
      <c r="X59" s="39" t="str">
        <f t="shared" si="4"/>
        <v xml:space="preserve"> </v>
      </c>
      <c r="Y59" s="45"/>
      <c r="Z59" s="37">
        <f>VLOOKUP(C59,'[1]ไตรมาส 1'!$C$7:$I$506,7,FALSE)</f>
        <v>0</v>
      </c>
      <c r="AA59" s="37">
        <f>VLOOKUP(C59,'[1]ไตรมาส 1'!$C$7:$J$506,8,FALSE)</f>
        <v>1014719.26</v>
      </c>
      <c r="AB59" s="41">
        <f t="shared" si="5"/>
        <v>0</v>
      </c>
      <c r="AC59" s="37">
        <f t="shared" si="6"/>
        <v>0</v>
      </c>
      <c r="AD59" s="41">
        <f t="shared" si="7"/>
        <v>0</v>
      </c>
      <c r="AE59" s="8"/>
    </row>
    <row r="60" spans="1:31" ht="24.75" thickTop="1" thickBot="1" x14ac:dyDescent="0.25">
      <c r="A60" s="33">
        <f>'[1]ไตรมาส 1'!A60</f>
        <v>6302208</v>
      </c>
      <c r="B60" s="34" t="str">
        <f>'[1]ไตรมาส 1'!B60</f>
        <v>อบต. ลุงเขว้า</v>
      </c>
      <c r="C60" s="35" t="s">
        <v>130</v>
      </c>
      <c r="D60" s="36" t="s">
        <v>131</v>
      </c>
      <c r="E60" s="37">
        <v>0</v>
      </c>
      <c r="F60" s="37">
        <v>838625</v>
      </c>
      <c r="G60" s="37">
        <v>240350</v>
      </c>
      <c r="H60" s="37">
        <v>4900</v>
      </c>
      <c r="I60" s="37">
        <v>0</v>
      </c>
      <c r="J60" s="37">
        <v>603175</v>
      </c>
      <c r="K60" s="38" t="str">
        <f>W60</f>
        <v xml:space="preserve"> </v>
      </c>
      <c r="L60" s="39" t="str">
        <f>X60</f>
        <v xml:space="preserve"> </v>
      </c>
      <c r="M60" s="2"/>
      <c r="N60" s="40">
        <f>(E60+G60)-(F60+H60)</f>
        <v>-603175</v>
      </c>
      <c r="O60" s="40">
        <f>(F60+H60)-(E60+G60)</f>
        <v>603175</v>
      </c>
      <c r="P60" s="37">
        <f t="shared" si="8"/>
        <v>0</v>
      </c>
      <c r="Q60" s="37">
        <f t="shared" si="8"/>
        <v>603175</v>
      </c>
      <c r="R60" s="37">
        <f>(I60-P60)+(J60-Q60)</f>
        <v>0</v>
      </c>
      <c r="S60" s="41">
        <f t="shared" si="1"/>
        <v>0</v>
      </c>
      <c r="T60" s="8"/>
      <c r="U60" s="43" t="e">
        <f t="shared" si="2"/>
        <v>#N/A</v>
      </c>
      <c r="V60" s="43" t="e">
        <f t="shared" si="3"/>
        <v>#N/A</v>
      </c>
      <c r="W60" s="44" t="str">
        <f t="shared" si="4"/>
        <v xml:space="preserve"> </v>
      </c>
      <c r="X60" s="39" t="str">
        <f t="shared" si="4"/>
        <v xml:space="preserve"> </v>
      </c>
      <c r="Y60" s="45"/>
      <c r="Z60" s="37">
        <f>VLOOKUP(C60,'[1]ไตรมาส 1'!$C$7:$I$506,7,FALSE)</f>
        <v>0</v>
      </c>
      <c r="AA60" s="37">
        <f>VLOOKUP(C60,'[1]ไตรมาส 1'!$C$7:$J$506,8,FALSE)</f>
        <v>838625</v>
      </c>
      <c r="AB60" s="41">
        <f t="shared" si="5"/>
        <v>0</v>
      </c>
      <c r="AC60" s="37">
        <f t="shared" si="6"/>
        <v>0</v>
      </c>
      <c r="AD60" s="41">
        <f t="shared" si="7"/>
        <v>0</v>
      </c>
      <c r="AE60" s="8"/>
    </row>
    <row r="61" spans="1:31" ht="24.75" thickTop="1" thickBot="1" x14ac:dyDescent="0.25">
      <c r="A61" s="33">
        <f>'[1]ไตรมาส 1'!A61</f>
        <v>6302208</v>
      </c>
      <c r="B61" s="34" t="str">
        <f>'[1]ไตรมาส 1'!B61</f>
        <v>อบต. ลุงเขว้า</v>
      </c>
      <c r="C61" s="35" t="s">
        <v>132</v>
      </c>
      <c r="D61" s="36" t="s">
        <v>133</v>
      </c>
      <c r="E61" s="37">
        <v>0</v>
      </c>
      <c r="F61" s="37">
        <v>87202943.299999997</v>
      </c>
      <c r="G61" s="37">
        <v>124136.79</v>
      </c>
      <c r="H61" s="37">
        <v>11340824.35</v>
      </c>
      <c r="I61" s="37">
        <v>0</v>
      </c>
      <c r="J61" s="37">
        <v>98419630.859999999</v>
      </c>
      <c r="K61" s="38" t="str">
        <f>W61</f>
        <v xml:space="preserve"> </v>
      </c>
      <c r="L61" s="39" t="str">
        <f>X61</f>
        <v xml:space="preserve"> </v>
      </c>
      <c r="M61" s="2"/>
      <c r="N61" s="40">
        <f>(E61+G61)-(F61+H61)</f>
        <v>-98419630.859999985</v>
      </c>
      <c r="O61" s="40">
        <f>(F61+H61)-(E61+G61)</f>
        <v>98419630.859999985</v>
      </c>
      <c r="P61" s="37">
        <f t="shared" si="8"/>
        <v>0</v>
      </c>
      <c r="Q61" s="37">
        <f t="shared" si="8"/>
        <v>98419630.859999985</v>
      </c>
      <c r="R61" s="37">
        <f>(I61-P61)+(J61-Q61)</f>
        <v>1.4901161193847656E-8</v>
      </c>
      <c r="S61" s="41">
        <f t="shared" si="1"/>
        <v>0</v>
      </c>
      <c r="T61" s="8"/>
      <c r="U61" s="43" t="e">
        <f t="shared" si="2"/>
        <v>#N/A</v>
      </c>
      <c r="V61" s="43" t="e">
        <f t="shared" si="3"/>
        <v>#N/A</v>
      </c>
      <c r="W61" s="44" t="str">
        <f t="shared" si="4"/>
        <v xml:space="preserve"> </v>
      </c>
      <c r="X61" s="39" t="str">
        <f t="shared" si="4"/>
        <v xml:space="preserve"> </v>
      </c>
      <c r="Y61" s="45"/>
      <c r="Z61" s="37">
        <f>VLOOKUP(C61,'[1]ไตรมาส 1'!$C$7:$I$506,7,FALSE)</f>
        <v>0</v>
      </c>
      <c r="AA61" s="37">
        <f>VLOOKUP(C61,'[1]ไตรมาส 1'!$C$7:$J$506,8,FALSE)</f>
        <v>87202943.299999997</v>
      </c>
      <c r="AB61" s="41">
        <f t="shared" si="5"/>
        <v>0</v>
      </c>
      <c r="AC61" s="37">
        <f t="shared" si="6"/>
        <v>0</v>
      </c>
      <c r="AD61" s="41">
        <f t="shared" si="7"/>
        <v>0</v>
      </c>
      <c r="AE61" s="8"/>
    </row>
    <row r="62" spans="1:31" ht="24.75" thickTop="1" thickBot="1" x14ac:dyDescent="0.25">
      <c r="A62" s="33">
        <f>'[1]ไตรมาส 1'!A62</f>
        <v>6302208</v>
      </c>
      <c r="B62" s="34" t="str">
        <f>'[1]ไตรมาส 1'!B62</f>
        <v>อบต. ลุงเขว้า</v>
      </c>
      <c r="C62" s="35" t="s">
        <v>134</v>
      </c>
      <c r="D62" s="36" t="s">
        <v>135</v>
      </c>
      <c r="E62" s="37">
        <v>0</v>
      </c>
      <c r="F62" s="37">
        <v>11340824.35</v>
      </c>
      <c r="G62" s="37">
        <v>11340824.35</v>
      </c>
      <c r="H62" s="37">
        <v>124136.79</v>
      </c>
      <c r="I62" s="37">
        <v>0</v>
      </c>
      <c r="J62" s="37">
        <v>124136.79</v>
      </c>
      <c r="K62" s="38" t="str">
        <f>W62</f>
        <v xml:space="preserve"> </v>
      </c>
      <c r="L62" s="39" t="str">
        <f>X62</f>
        <v xml:space="preserve"> </v>
      </c>
      <c r="M62" s="2"/>
      <c r="N62" s="40">
        <f>(E62+G62)-(F62+H62)</f>
        <v>-124136.78999999911</v>
      </c>
      <c r="O62" s="40">
        <f>(F62+H62)-(E62+G62)</f>
        <v>124136.78999999911</v>
      </c>
      <c r="P62" s="37">
        <f t="shared" si="8"/>
        <v>0</v>
      </c>
      <c r="Q62" s="37">
        <f t="shared" si="8"/>
        <v>124136.78999999911</v>
      </c>
      <c r="R62" s="37">
        <f>(I62-P62)+(J62-Q62)</f>
        <v>8.8766682893037796E-10</v>
      </c>
      <c r="S62" s="41">
        <f t="shared" si="1"/>
        <v>0</v>
      </c>
      <c r="T62" s="8"/>
      <c r="U62" s="43" t="e">
        <f t="shared" si="2"/>
        <v>#N/A</v>
      </c>
      <c r="V62" s="43" t="e">
        <f t="shared" si="3"/>
        <v>#N/A</v>
      </c>
      <c r="W62" s="44" t="str">
        <f t="shared" si="4"/>
        <v xml:space="preserve"> </v>
      </c>
      <c r="X62" s="39" t="str">
        <f t="shared" si="4"/>
        <v xml:space="preserve"> </v>
      </c>
      <c r="Y62" s="45"/>
      <c r="Z62" s="37">
        <f>VLOOKUP(C62,'[1]ไตรมาส 1'!$C$7:$I$506,7,FALSE)</f>
        <v>0</v>
      </c>
      <c r="AA62" s="37">
        <f>VLOOKUP(C62,'[1]ไตรมาส 1'!$C$7:$J$506,8,FALSE)</f>
        <v>11340824.35</v>
      </c>
      <c r="AB62" s="41">
        <f t="shared" si="5"/>
        <v>0</v>
      </c>
      <c r="AC62" s="37">
        <f t="shared" si="6"/>
        <v>0</v>
      </c>
      <c r="AD62" s="41">
        <f t="shared" si="7"/>
        <v>0</v>
      </c>
      <c r="AE62" s="8"/>
    </row>
    <row r="63" spans="1:31" ht="24.75" thickTop="1" thickBot="1" x14ac:dyDescent="0.25">
      <c r="A63" s="33">
        <f>'[1]ไตรมาส 1'!A63</f>
        <v>6302208</v>
      </c>
      <c r="B63" s="34" t="str">
        <f>'[1]ไตรมาส 1'!B63</f>
        <v>อบต. ลุงเขว้า</v>
      </c>
      <c r="C63" s="35" t="s">
        <v>136</v>
      </c>
      <c r="D63" s="36" t="s">
        <v>137</v>
      </c>
      <c r="E63" s="37">
        <v>0</v>
      </c>
      <c r="F63" s="37">
        <v>0</v>
      </c>
      <c r="G63" s="37">
        <v>0</v>
      </c>
      <c r="H63" s="37">
        <v>6628</v>
      </c>
      <c r="I63" s="37">
        <v>0</v>
      </c>
      <c r="J63" s="37">
        <v>6628</v>
      </c>
      <c r="K63" s="38" t="str">
        <f>W63</f>
        <v xml:space="preserve"> </v>
      </c>
      <c r="L63" s="39" t="str">
        <f>X63</f>
        <v xml:space="preserve"> </v>
      </c>
      <c r="M63" s="2"/>
      <c r="N63" s="40">
        <f>(E63+G63)-(F63+H63)</f>
        <v>-6628</v>
      </c>
      <c r="O63" s="40">
        <f>(F63+H63)-(E63+G63)</f>
        <v>6628</v>
      </c>
      <c r="P63" s="37">
        <f t="shared" si="8"/>
        <v>0</v>
      </c>
      <c r="Q63" s="37">
        <f t="shared" si="8"/>
        <v>6628</v>
      </c>
      <c r="R63" s="37">
        <f>(I63-P63)+(J63-Q63)</f>
        <v>0</v>
      </c>
      <c r="S63" s="41">
        <f t="shared" si="1"/>
        <v>0</v>
      </c>
      <c r="T63" s="8"/>
      <c r="U63" s="43" t="e">
        <f t="shared" si="2"/>
        <v>#N/A</v>
      </c>
      <c r="V63" s="43" t="e">
        <f t="shared" si="3"/>
        <v>#N/A</v>
      </c>
      <c r="W63" s="44" t="str">
        <f t="shared" si="4"/>
        <v xml:space="preserve"> </v>
      </c>
      <c r="X63" s="39" t="str">
        <f t="shared" si="4"/>
        <v xml:space="preserve"> </v>
      </c>
      <c r="Y63" s="45"/>
      <c r="Z63" s="37" t="e">
        <f>VLOOKUP(C63,'[1]ไตรมาส 1'!$C$7:$I$506,7,FALSE)</f>
        <v>#N/A</v>
      </c>
      <c r="AA63" s="37" t="e">
        <f>VLOOKUP(C63,'[1]ไตรมาส 1'!$C$7:$J$506,8,FALSE)</f>
        <v>#N/A</v>
      </c>
      <c r="AB63" s="41" t="e">
        <f t="shared" si="5"/>
        <v>#N/A</v>
      </c>
      <c r="AC63" s="37" t="str">
        <f t="shared" si="6"/>
        <v>0</v>
      </c>
      <c r="AD63" s="41">
        <f t="shared" si="7"/>
        <v>0</v>
      </c>
      <c r="AE63" s="8"/>
    </row>
    <row r="64" spans="1:31" ht="24.75" thickTop="1" thickBot="1" x14ac:dyDescent="0.25">
      <c r="A64" s="33">
        <f>'[1]ไตรมาส 1'!A64</f>
        <v>6302208</v>
      </c>
      <c r="B64" s="34" t="str">
        <f>'[1]ไตรมาส 1'!B64</f>
        <v>อบต. ลุงเขว้า</v>
      </c>
      <c r="C64" s="35" t="s">
        <v>138</v>
      </c>
      <c r="D64" s="36" t="s">
        <v>139</v>
      </c>
      <c r="E64" s="37">
        <v>0</v>
      </c>
      <c r="F64" s="37">
        <v>58.2</v>
      </c>
      <c r="G64" s="37">
        <v>0</v>
      </c>
      <c r="H64" s="37">
        <v>320.10000000000002</v>
      </c>
      <c r="I64" s="37">
        <v>0</v>
      </c>
      <c r="J64" s="37">
        <v>378.3</v>
      </c>
      <c r="K64" s="38" t="str">
        <f>W64</f>
        <v xml:space="preserve"> </v>
      </c>
      <c r="L64" s="39" t="str">
        <f>X64</f>
        <v xml:space="preserve"> </v>
      </c>
      <c r="M64" s="2"/>
      <c r="N64" s="40">
        <f>(E64+G64)-(F64+H64)</f>
        <v>-378.3</v>
      </c>
      <c r="O64" s="40">
        <f>(F64+H64)-(E64+G64)</f>
        <v>378.3</v>
      </c>
      <c r="P64" s="37">
        <f t="shared" si="8"/>
        <v>0</v>
      </c>
      <c r="Q64" s="37">
        <f t="shared" si="8"/>
        <v>378.3</v>
      </c>
      <c r="R64" s="37">
        <f>(I64-P64)+(J64-Q64)</f>
        <v>0</v>
      </c>
      <c r="S64" s="41">
        <f t="shared" si="1"/>
        <v>0</v>
      </c>
      <c r="T64" s="8"/>
      <c r="U64" s="43" t="e">
        <f t="shared" si="2"/>
        <v>#N/A</v>
      </c>
      <c r="V64" s="43" t="e">
        <f t="shared" si="3"/>
        <v>#N/A</v>
      </c>
      <c r="W64" s="44" t="str">
        <f t="shared" si="4"/>
        <v xml:space="preserve"> </v>
      </c>
      <c r="X64" s="39" t="str">
        <f t="shared" si="4"/>
        <v xml:space="preserve"> </v>
      </c>
      <c r="Y64" s="45"/>
      <c r="Z64" s="37">
        <f>VLOOKUP(C64,'[1]ไตรมาส 1'!$C$7:$I$506,7,FALSE)</f>
        <v>0</v>
      </c>
      <c r="AA64" s="37">
        <f>VLOOKUP(C64,'[1]ไตรมาส 1'!$C$7:$J$506,8,FALSE)</f>
        <v>58.2</v>
      </c>
      <c r="AB64" s="41">
        <f t="shared" si="5"/>
        <v>0</v>
      </c>
      <c r="AC64" s="37">
        <f t="shared" si="6"/>
        <v>0</v>
      </c>
      <c r="AD64" s="41">
        <f t="shared" si="7"/>
        <v>0</v>
      </c>
      <c r="AE64" s="8"/>
    </row>
    <row r="65" spans="1:31" ht="24.75" thickTop="1" thickBot="1" x14ac:dyDescent="0.25">
      <c r="A65" s="33">
        <f>'[1]ไตรมาส 1'!A65</f>
        <v>6302208</v>
      </c>
      <c r="B65" s="34" t="str">
        <f>'[1]ไตรมาส 1'!B65</f>
        <v>อบต. ลุงเขว้า</v>
      </c>
      <c r="C65" s="35" t="s">
        <v>140</v>
      </c>
      <c r="D65" s="36" t="s">
        <v>141</v>
      </c>
      <c r="E65" s="37">
        <v>0</v>
      </c>
      <c r="F65" s="37">
        <v>270</v>
      </c>
      <c r="G65" s="37">
        <v>0</v>
      </c>
      <c r="H65" s="37">
        <v>130</v>
      </c>
      <c r="I65" s="37">
        <v>0</v>
      </c>
      <c r="J65" s="37">
        <v>400</v>
      </c>
      <c r="K65" s="38" t="str">
        <f>W65</f>
        <v xml:space="preserve"> </v>
      </c>
      <c r="L65" s="39" t="str">
        <f>X65</f>
        <v xml:space="preserve"> </v>
      </c>
      <c r="M65" s="2"/>
      <c r="N65" s="40">
        <f>(E65+G65)-(F65+H65)</f>
        <v>-400</v>
      </c>
      <c r="O65" s="40">
        <f>(F65+H65)-(E65+G65)</f>
        <v>400</v>
      </c>
      <c r="P65" s="37">
        <f t="shared" si="8"/>
        <v>0</v>
      </c>
      <c r="Q65" s="37">
        <f t="shared" si="8"/>
        <v>400</v>
      </c>
      <c r="R65" s="37">
        <f>(I65-P65)+(J65-Q65)</f>
        <v>0</v>
      </c>
      <c r="S65" s="41">
        <f t="shared" si="1"/>
        <v>0</v>
      </c>
      <c r="T65" s="8"/>
      <c r="U65" s="43" t="e">
        <f t="shared" si="2"/>
        <v>#N/A</v>
      </c>
      <c r="V65" s="43" t="e">
        <f t="shared" si="3"/>
        <v>#N/A</v>
      </c>
      <c r="W65" s="44" t="str">
        <f t="shared" si="4"/>
        <v xml:space="preserve"> </v>
      </c>
      <c r="X65" s="39" t="str">
        <f t="shared" si="4"/>
        <v xml:space="preserve"> </v>
      </c>
      <c r="Y65" s="45"/>
      <c r="Z65" s="37">
        <f>VLOOKUP(C65,'[1]ไตรมาส 1'!$C$7:$I$506,7,FALSE)</f>
        <v>0</v>
      </c>
      <c r="AA65" s="37">
        <f>VLOOKUP(C65,'[1]ไตรมาส 1'!$C$7:$J$506,8,FALSE)</f>
        <v>270</v>
      </c>
      <c r="AB65" s="41">
        <f t="shared" si="5"/>
        <v>0</v>
      </c>
      <c r="AC65" s="37">
        <f t="shared" si="6"/>
        <v>0</v>
      </c>
      <c r="AD65" s="41">
        <f t="shared" si="7"/>
        <v>0</v>
      </c>
      <c r="AE65" s="8"/>
    </row>
    <row r="66" spans="1:31" ht="24.75" thickTop="1" thickBot="1" x14ac:dyDescent="0.25">
      <c r="A66" s="33">
        <f>'[1]ไตรมาส 1'!A66</f>
        <v>6302208</v>
      </c>
      <c r="B66" s="34" t="str">
        <f>'[1]ไตรมาส 1'!B66</f>
        <v>อบต. ลุงเขว้า</v>
      </c>
      <c r="C66" s="35" t="s">
        <v>142</v>
      </c>
      <c r="D66" s="36" t="s">
        <v>143</v>
      </c>
      <c r="E66" s="37">
        <v>0</v>
      </c>
      <c r="F66" s="37">
        <v>200</v>
      </c>
      <c r="G66" s="37">
        <v>0</v>
      </c>
      <c r="H66" s="37">
        <v>80</v>
      </c>
      <c r="I66" s="37">
        <v>0</v>
      </c>
      <c r="J66" s="37">
        <v>280</v>
      </c>
      <c r="K66" s="38" t="str">
        <f>W66</f>
        <v xml:space="preserve"> </v>
      </c>
      <c r="L66" s="39" t="str">
        <f>X66</f>
        <v xml:space="preserve"> </v>
      </c>
      <c r="M66" s="2"/>
      <c r="N66" s="40">
        <f>(E66+G66)-(F66+H66)</f>
        <v>-280</v>
      </c>
      <c r="O66" s="40">
        <f>(F66+H66)-(E66+G66)</f>
        <v>280</v>
      </c>
      <c r="P66" s="37">
        <f t="shared" si="8"/>
        <v>0</v>
      </c>
      <c r="Q66" s="37">
        <f t="shared" si="8"/>
        <v>280</v>
      </c>
      <c r="R66" s="37">
        <f>(I66-P66)+(J66-Q66)</f>
        <v>0</v>
      </c>
      <c r="S66" s="41">
        <f t="shared" si="1"/>
        <v>0</v>
      </c>
      <c r="T66" s="8"/>
      <c r="U66" s="43" t="e">
        <f t="shared" si="2"/>
        <v>#N/A</v>
      </c>
      <c r="V66" s="43" t="e">
        <f t="shared" si="3"/>
        <v>#N/A</v>
      </c>
      <c r="W66" s="44" t="str">
        <f t="shared" si="4"/>
        <v xml:space="preserve"> </v>
      </c>
      <c r="X66" s="39" t="str">
        <f t="shared" si="4"/>
        <v xml:space="preserve"> </v>
      </c>
      <c r="Y66" s="45"/>
      <c r="Z66" s="37">
        <f>VLOOKUP(C66,'[1]ไตรมาส 1'!$C$7:$I$506,7,FALSE)</f>
        <v>0</v>
      </c>
      <c r="AA66" s="37">
        <f>VLOOKUP(C66,'[1]ไตรมาส 1'!$C$7:$J$506,8,FALSE)</f>
        <v>200</v>
      </c>
      <c r="AB66" s="41">
        <f t="shared" si="5"/>
        <v>0</v>
      </c>
      <c r="AC66" s="37">
        <f t="shared" si="6"/>
        <v>0</v>
      </c>
      <c r="AD66" s="41">
        <f t="shared" si="7"/>
        <v>0</v>
      </c>
      <c r="AE66" s="8"/>
    </row>
    <row r="67" spans="1:31" ht="24.75" thickTop="1" thickBot="1" x14ac:dyDescent="0.25">
      <c r="A67" s="33">
        <f>'[1]ไตรมาส 1'!A67</f>
        <v>6302208</v>
      </c>
      <c r="B67" s="34" t="str">
        <f>'[1]ไตรมาส 1'!B67</f>
        <v>อบต. ลุงเขว้า</v>
      </c>
      <c r="C67" s="35" t="s">
        <v>144</v>
      </c>
      <c r="D67" s="36" t="s">
        <v>145</v>
      </c>
      <c r="E67" s="37">
        <v>0</v>
      </c>
      <c r="F67" s="37">
        <v>5912</v>
      </c>
      <c r="G67" s="37">
        <v>0</v>
      </c>
      <c r="H67" s="37">
        <v>0</v>
      </c>
      <c r="I67" s="37">
        <v>0</v>
      </c>
      <c r="J67" s="37">
        <v>5912</v>
      </c>
      <c r="K67" s="38" t="str">
        <f>W67</f>
        <v xml:space="preserve"> </v>
      </c>
      <c r="L67" s="39" t="str">
        <f>X67</f>
        <v xml:space="preserve"> </v>
      </c>
      <c r="M67" s="2"/>
      <c r="N67" s="40">
        <f>(E67+G67)-(F67+H67)</f>
        <v>-5912</v>
      </c>
      <c r="O67" s="40">
        <f>(F67+H67)-(E67+G67)</f>
        <v>5912</v>
      </c>
      <c r="P67" s="37">
        <f t="shared" si="8"/>
        <v>0</v>
      </c>
      <c r="Q67" s="37">
        <f t="shared" si="8"/>
        <v>5912</v>
      </c>
      <c r="R67" s="37">
        <f>(I67-P67)+(J67-Q67)</f>
        <v>0</v>
      </c>
      <c r="S67" s="41">
        <f t="shared" si="1"/>
        <v>0</v>
      </c>
      <c r="T67" s="8"/>
      <c r="U67" s="43" t="e">
        <f t="shared" si="2"/>
        <v>#N/A</v>
      </c>
      <c r="V67" s="43" t="e">
        <f t="shared" si="3"/>
        <v>#N/A</v>
      </c>
      <c r="W67" s="44" t="str">
        <f t="shared" si="4"/>
        <v xml:space="preserve"> </v>
      </c>
      <c r="X67" s="39" t="str">
        <f t="shared" si="4"/>
        <v xml:space="preserve"> </v>
      </c>
      <c r="Y67" s="45"/>
      <c r="Z67" s="37">
        <f>VLOOKUP(C67,'[1]ไตรมาส 1'!$C$7:$I$506,7,FALSE)</f>
        <v>0</v>
      </c>
      <c r="AA67" s="37">
        <f>VLOOKUP(C67,'[1]ไตรมาส 1'!$C$7:$J$506,8,FALSE)</f>
        <v>5912</v>
      </c>
      <c r="AB67" s="41">
        <f t="shared" si="5"/>
        <v>0</v>
      </c>
      <c r="AC67" s="37">
        <f t="shared" si="6"/>
        <v>0</v>
      </c>
      <c r="AD67" s="41">
        <f t="shared" si="7"/>
        <v>0</v>
      </c>
      <c r="AE67" s="8"/>
    </row>
    <row r="68" spans="1:31" ht="24.75" thickTop="1" thickBot="1" x14ac:dyDescent="0.25">
      <c r="A68" s="33">
        <f>'[1]ไตรมาส 1'!A68</f>
        <v>6302208</v>
      </c>
      <c r="B68" s="34" t="str">
        <f>'[1]ไตรมาส 1'!B68</f>
        <v>อบต. ลุงเขว้า</v>
      </c>
      <c r="C68" s="35" t="s">
        <v>146</v>
      </c>
      <c r="D68" s="36" t="s">
        <v>147</v>
      </c>
      <c r="E68" s="37">
        <v>0</v>
      </c>
      <c r="F68" s="37">
        <v>0</v>
      </c>
      <c r="G68" s="37">
        <v>0</v>
      </c>
      <c r="H68" s="37">
        <v>10800</v>
      </c>
      <c r="I68" s="37">
        <v>0</v>
      </c>
      <c r="J68" s="37">
        <v>10800</v>
      </c>
      <c r="K68" s="38" t="str">
        <f>W68</f>
        <v xml:space="preserve"> </v>
      </c>
      <c r="L68" s="39" t="str">
        <f>X68</f>
        <v xml:space="preserve"> </v>
      </c>
      <c r="M68" s="2"/>
      <c r="N68" s="40">
        <f>(E68+G68)-(F68+H68)</f>
        <v>-10800</v>
      </c>
      <c r="O68" s="40">
        <f>(F68+H68)-(E68+G68)</f>
        <v>10800</v>
      </c>
      <c r="P68" s="37">
        <f t="shared" si="8"/>
        <v>0</v>
      </c>
      <c r="Q68" s="37">
        <f t="shared" si="8"/>
        <v>10800</v>
      </c>
      <c r="R68" s="37">
        <f>(I68-P68)+(J68-Q68)</f>
        <v>0</v>
      </c>
      <c r="S68" s="41">
        <f t="shared" si="1"/>
        <v>0</v>
      </c>
      <c r="T68" s="8"/>
      <c r="U68" s="43" t="e">
        <f t="shared" si="2"/>
        <v>#N/A</v>
      </c>
      <c r="V68" s="43" t="e">
        <f t="shared" si="3"/>
        <v>#N/A</v>
      </c>
      <c r="W68" s="44" t="str">
        <f t="shared" si="4"/>
        <v xml:space="preserve"> </v>
      </c>
      <c r="X68" s="39" t="str">
        <f t="shared" si="4"/>
        <v xml:space="preserve"> </v>
      </c>
      <c r="Y68" s="45"/>
      <c r="Z68" s="37" t="e">
        <f>VLOOKUP(C68,'[1]ไตรมาส 1'!$C$7:$I$506,7,FALSE)</f>
        <v>#N/A</v>
      </c>
      <c r="AA68" s="37" t="e">
        <f>VLOOKUP(C68,'[1]ไตรมาส 1'!$C$7:$J$506,8,FALSE)</f>
        <v>#N/A</v>
      </c>
      <c r="AB68" s="41" t="e">
        <f t="shared" si="5"/>
        <v>#N/A</v>
      </c>
      <c r="AC68" s="37" t="str">
        <f t="shared" si="6"/>
        <v>0</v>
      </c>
      <c r="AD68" s="41">
        <f t="shared" si="7"/>
        <v>0</v>
      </c>
      <c r="AE68" s="8"/>
    </row>
    <row r="69" spans="1:31" ht="24.75" thickTop="1" thickBot="1" x14ac:dyDescent="0.25">
      <c r="A69" s="33">
        <f>'[1]ไตรมาส 1'!A69</f>
        <v>6302208</v>
      </c>
      <c r="B69" s="34" t="str">
        <f>'[1]ไตรมาส 1'!B69</f>
        <v>อบต. ลุงเขว้า</v>
      </c>
      <c r="C69" s="35" t="s">
        <v>148</v>
      </c>
      <c r="D69" s="36" t="s">
        <v>149</v>
      </c>
      <c r="E69" s="37">
        <v>0</v>
      </c>
      <c r="F69" s="37">
        <v>0</v>
      </c>
      <c r="G69" s="37">
        <v>0</v>
      </c>
      <c r="H69" s="37">
        <v>1700</v>
      </c>
      <c r="I69" s="37">
        <v>0</v>
      </c>
      <c r="J69" s="37">
        <v>1700</v>
      </c>
      <c r="K69" s="38" t="str">
        <f>W69</f>
        <v xml:space="preserve"> </v>
      </c>
      <c r="L69" s="39" t="str">
        <f>X69</f>
        <v xml:space="preserve"> </v>
      </c>
      <c r="M69" s="2"/>
      <c r="N69" s="40">
        <f>(E69+G69)-(F69+H69)</f>
        <v>-1700</v>
      </c>
      <c r="O69" s="40">
        <f>(F69+H69)-(E69+G69)</f>
        <v>1700</v>
      </c>
      <c r="P69" s="37">
        <f t="shared" si="8"/>
        <v>0</v>
      </c>
      <c r="Q69" s="37">
        <f t="shared" si="8"/>
        <v>1700</v>
      </c>
      <c r="R69" s="37">
        <f>(I69-P69)+(J69-Q69)</f>
        <v>0</v>
      </c>
      <c r="S69" s="41">
        <f t="shared" si="1"/>
        <v>0</v>
      </c>
      <c r="T69" s="8"/>
      <c r="U69" s="43" t="e">
        <f t="shared" si="2"/>
        <v>#N/A</v>
      </c>
      <c r="V69" s="43" t="e">
        <f t="shared" si="3"/>
        <v>#N/A</v>
      </c>
      <c r="W69" s="44" t="str">
        <f t="shared" si="4"/>
        <v xml:space="preserve"> </v>
      </c>
      <c r="X69" s="39" t="str">
        <f t="shared" si="4"/>
        <v xml:space="preserve"> </v>
      </c>
      <c r="Y69" s="45"/>
      <c r="Z69" s="37" t="e">
        <f>VLOOKUP(C69,'[1]ไตรมาส 1'!$C$7:$I$506,7,FALSE)</f>
        <v>#N/A</v>
      </c>
      <c r="AA69" s="37" t="e">
        <f>VLOOKUP(C69,'[1]ไตรมาส 1'!$C$7:$J$506,8,FALSE)</f>
        <v>#N/A</v>
      </c>
      <c r="AB69" s="41" t="e">
        <f t="shared" si="5"/>
        <v>#N/A</v>
      </c>
      <c r="AC69" s="37" t="str">
        <f t="shared" si="6"/>
        <v>0</v>
      </c>
      <c r="AD69" s="41">
        <f t="shared" si="7"/>
        <v>0</v>
      </c>
      <c r="AE69" s="8"/>
    </row>
    <row r="70" spans="1:31" ht="24.75" thickTop="1" thickBot="1" x14ac:dyDescent="0.25">
      <c r="A70" s="33">
        <f>'[1]ไตรมาส 1'!A70</f>
        <v>6302208</v>
      </c>
      <c r="B70" s="34" t="str">
        <f>'[1]ไตรมาส 1'!B70</f>
        <v>อบต. ลุงเขว้า</v>
      </c>
      <c r="C70" s="35" t="s">
        <v>150</v>
      </c>
      <c r="D70" s="36" t="s">
        <v>151</v>
      </c>
      <c r="E70" s="37">
        <v>0</v>
      </c>
      <c r="F70" s="37">
        <v>1264</v>
      </c>
      <c r="G70" s="37">
        <v>0</v>
      </c>
      <c r="H70" s="37">
        <v>372</v>
      </c>
      <c r="I70" s="37">
        <v>0</v>
      </c>
      <c r="J70" s="37">
        <v>1636</v>
      </c>
      <c r="K70" s="38" t="str">
        <f>W70</f>
        <v xml:space="preserve"> </v>
      </c>
      <c r="L70" s="39" t="str">
        <f>X70</f>
        <v xml:space="preserve"> </v>
      </c>
      <c r="M70" s="2"/>
      <c r="N70" s="40">
        <f>(E70+G70)-(F70+H70)</f>
        <v>-1636</v>
      </c>
      <c r="O70" s="40">
        <f>(F70+H70)-(E70+G70)</f>
        <v>1636</v>
      </c>
      <c r="P70" s="37">
        <f t="shared" si="8"/>
        <v>0</v>
      </c>
      <c r="Q70" s="37">
        <f t="shared" si="8"/>
        <v>1636</v>
      </c>
      <c r="R70" s="37">
        <f>(I70-P70)+(J70-Q70)</f>
        <v>0</v>
      </c>
      <c r="S70" s="41">
        <f t="shared" si="1"/>
        <v>0</v>
      </c>
      <c r="T70" s="8"/>
      <c r="U70" s="43" t="e">
        <f t="shared" si="2"/>
        <v>#N/A</v>
      </c>
      <c r="V70" s="43" t="e">
        <f t="shared" si="3"/>
        <v>#N/A</v>
      </c>
      <c r="W70" s="44" t="str">
        <f t="shared" si="4"/>
        <v xml:space="preserve"> </v>
      </c>
      <c r="X70" s="39" t="str">
        <f t="shared" si="4"/>
        <v xml:space="preserve"> </v>
      </c>
      <c r="Y70" s="45"/>
      <c r="Z70" s="37">
        <f>VLOOKUP(C70,'[1]ไตรมาส 1'!$C$7:$I$506,7,FALSE)</f>
        <v>0</v>
      </c>
      <c r="AA70" s="37">
        <f>VLOOKUP(C70,'[1]ไตรมาส 1'!$C$7:$J$506,8,FALSE)</f>
        <v>1264</v>
      </c>
      <c r="AB70" s="41">
        <f t="shared" si="5"/>
        <v>0</v>
      </c>
      <c r="AC70" s="37">
        <f t="shared" si="6"/>
        <v>0</v>
      </c>
      <c r="AD70" s="41">
        <f t="shared" si="7"/>
        <v>0</v>
      </c>
      <c r="AE70" s="8"/>
    </row>
    <row r="71" spans="1:31" ht="24.75" thickTop="1" thickBot="1" x14ac:dyDescent="0.25">
      <c r="A71" s="33">
        <f>'[1]ไตรมาส 1'!A71</f>
        <v>6302208</v>
      </c>
      <c r="B71" s="34" t="str">
        <f>'[1]ไตรมาส 1'!B71</f>
        <v>อบต. ลุงเขว้า</v>
      </c>
      <c r="C71" s="35" t="s">
        <v>152</v>
      </c>
      <c r="D71" s="36" t="s">
        <v>153</v>
      </c>
      <c r="E71" s="37">
        <v>73237.83</v>
      </c>
      <c r="F71" s="37">
        <v>0</v>
      </c>
      <c r="G71" s="37">
        <v>0</v>
      </c>
      <c r="H71" s="37">
        <v>58061.7</v>
      </c>
      <c r="I71" s="37">
        <v>15176.13</v>
      </c>
      <c r="J71" s="37">
        <v>0</v>
      </c>
      <c r="K71" s="38" t="str">
        <f>W71</f>
        <v xml:space="preserve"> </v>
      </c>
      <c r="L71" s="39" t="str">
        <f>X71</f>
        <v xml:space="preserve"> </v>
      </c>
      <c r="M71" s="2"/>
      <c r="N71" s="40">
        <f>(E71+G71)-(F71+H71)</f>
        <v>15176.130000000005</v>
      </c>
      <c r="O71" s="40">
        <f>(F71+H71)-(E71+G71)</f>
        <v>-15176.130000000005</v>
      </c>
      <c r="P71" s="37">
        <f t="shared" si="8"/>
        <v>15176.130000000005</v>
      </c>
      <c r="Q71" s="37">
        <f t="shared" si="8"/>
        <v>0</v>
      </c>
      <c r="R71" s="37">
        <f>(I71-P71)+(J71-Q71)</f>
        <v>-5.4569682106375694E-12</v>
      </c>
      <c r="S71" s="41">
        <f t="shared" si="1"/>
        <v>0</v>
      </c>
      <c r="T71" s="8"/>
      <c r="U71" s="43" t="e">
        <f t="shared" si="2"/>
        <v>#N/A</v>
      </c>
      <c r="V71" s="43" t="e">
        <f t="shared" si="3"/>
        <v>#N/A</v>
      </c>
      <c r="W71" s="44" t="str">
        <f t="shared" si="4"/>
        <v xml:space="preserve"> </v>
      </c>
      <c r="X71" s="39" t="str">
        <f t="shared" si="4"/>
        <v xml:space="preserve"> </v>
      </c>
      <c r="Y71" s="45"/>
      <c r="Z71" s="37">
        <f>VLOOKUP(C71,'[1]ไตรมาส 1'!$C$7:$I$506,7,FALSE)</f>
        <v>73237.83</v>
      </c>
      <c r="AA71" s="37">
        <f>VLOOKUP(C71,'[1]ไตรมาส 1'!$C$7:$J$506,8,FALSE)</f>
        <v>0</v>
      </c>
      <c r="AB71" s="41">
        <f t="shared" si="5"/>
        <v>0</v>
      </c>
      <c r="AC71" s="37">
        <f t="shared" si="6"/>
        <v>0</v>
      </c>
      <c r="AD71" s="41">
        <f t="shared" si="7"/>
        <v>0</v>
      </c>
      <c r="AE71" s="8"/>
    </row>
    <row r="72" spans="1:31" ht="24.75" thickTop="1" thickBot="1" x14ac:dyDescent="0.25">
      <c r="A72" s="33">
        <f>'[1]ไตรมาส 1'!A72</f>
        <v>6302208</v>
      </c>
      <c r="B72" s="34" t="str">
        <f>'[1]ไตรมาส 1'!B72</f>
        <v>อบต. ลุงเขว้า</v>
      </c>
      <c r="C72" s="35" t="s">
        <v>154</v>
      </c>
      <c r="D72" s="36" t="s">
        <v>155</v>
      </c>
      <c r="E72" s="37">
        <v>0</v>
      </c>
      <c r="F72" s="37">
        <v>20</v>
      </c>
      <c r="G72" s="37">
        <v>0</v>
      </c>
      <c r="H72" s="37">
        <v>20</v>
      </c>
      <c r="I72" s="37">
        <v>0</v>
      </c>
      <c r="J72" s="37">
        <v>40</v>
      </c>
      <c r="K72" s="38" t="str">
        <f>W72</f>
        <v xml:space="preserve"> </v>
      </c>
      <c r="L72" s="39" t="str">
        <f>X72</f>
        <v xml:space="preserve"> </v>
      </c>
      <c r="M72" s="2"/>
      <c r="N72" s="40">
        <f>(E72+G72)-(F72+H72)</f>
        <v>-40</v>
      </c>
      <c r="O72" s="40">
        <f>(F72+H72)-(E72+G72)</f>
        <v>40</v>
      </c>
      <c r="P72" s="37">
        <f t="shared" si="8"/>
        <v>0</v>
      </c>
      <c r="Q72" s="37">
        <f t="shared" si="8"/>
        <v>40</v>
      </c>
      <c r="R72" s="37">
        <f>(I72-P72)+(J72-Q72)</f>
        <v>0</v>
      </c>
      <c r="S72" s="41">
        <f t="shared" ref="S72:S117" si="9">ROUND(R72,2)</f>
        <v>0</v>
      </c>
      <c r="T72" s="8"/>
      <c r="U72" s="43" t="e">
        <f t="shared" ref="U72:U117" si="10">_xlfn.IFS($C72="เงินฝากกระทรวงการคลัง","99999",$C72="รายได้เงินอุดหนุนค้างรับ","99999",$C72="รายได้งบประมาณ","99999",$C72="รายได้จากเงินกู้และรายได้อื่นจากรัฐบาล","99999",$C72="ค่าไฟฟ้า","50506",$C72="ค่าน้ำประปาและน้ำบาดาล","50602",$C72="ค่าโทรศัพท์","50320",$C72="ค่าบริการสื่อสารและโทรคมนาคม","50320",$C72="ค่าบริการไปรษณีย์","50319",$C72="เงินสมทบกองทุนประกันสังคม","80066",$C72="เงินสมทบกองทุนเงินทดแทน","80067",$C72="รายได้เงินอุดหนุนทั่วไป","15008",$C72="รายได้เงินอุดหนุนเพื่อเป็นเงินรางวัลสำหรับองค์กรปกครองส่วนท้องถิ่นที่มีการบริหารจัดการที่ดี","01001")</f>
        <v>#N/A</v>
      </c>
      <c r="V72" s="43" t="e">
        <f t="shared" ref="V72:V117" si="11">_xlfn.IFS($C72="เงินฝากกระทรวงการคลัง","รัฐบาล",$C72="รายได้เงินอุดหนุนค้างรับ","รัฐบาล",$C72="รายได้งบประมาณ","รัฐบาล",$C72="รายได้จากเงินกู้และรายได้อื่นจากรัฐบาล","รัฐบาล",$C72="ค่าไฟฟ้า","การไฟฟ้าส่วนภูมิภาค",$C72="ค่าน้ำประปาและน้ำบาดาล","การประปาส่วนภูมิภาค",$C72="ค่าโทรศัพท์","บริษัท โทรคมนาคมแห่งชาติ จำกัด (มหาชน)",$C72="ค่าบริการสื่อสารและโทรคมนาคม","บริษัท โทรคมนาคมแห่งชาติ จำกัด (มหาชน)",$C72="ค่าบริการไปรษณีย์","บริษัท ไปรษณีย์ไทย จำกัด",$C72="เงินสมทบกองทุนประกันสังคม","กองทุนประกันสังคม",$C72="เงินสมทบกองทุนเงินทดแทน","กองทุนเงินทดแทน",$C72="รายได้เงินอุดหนุนทั่วไป","กรมส่งเสริมการปกครองท้องถิ่น",$C72="รายได้เงินอุดหนุนเพื่อเป็นเงินรางวัลสำหรับองค์กรปกครองส่วนท้องถิ่นที่มีการบริหารจัดการที่ดี","สำนักงานปลัดสำนักนายกรัฐมนตรี")</f>
        <v>#N/A</v>
      </c>
      <c r="W72" s="44" t="str">
        <f t="shared" ref="W72:X117" si="12">IFERROR(U72," ")</f>
        <v xml:space="preserve"> </v>
      </c>
      <c r="X72" s="39" t="str">
        <f t="shared" si="12"/>
        <v xml:space="preserve"> </v>
      </c>
      <c r="Y72" s="45"/>
      <c r="Z72" s="37">
        <f>VLOOKUP(C72,'[1]ไตรมาส 1'!$C$7:$I$506,7,FALSE)</f>
        <v>0</v>
      </c>
      <c r="AA72" s="37">
        <f>VLOOKUP(C72,'[1]ไตรมาส 1'!$C$7:$J$506,8,FALSE)</f>
        <v>20</v>
      </c>
      <c r="AB72" s="41">
        <f t="shared" ref="AB72:AB117" si="13">(E72-Z72)+(F72-AA72)</f>
        <v>0</v>
      </c>
      <c r="AC72" s="37">
        <f t="shared" ref="AC72:AC117" si="14">IFERROR(AB72,"0")</f>
        <v>0</v>
      </c>
      <c r="AD72" s="41">
        <f t="shared" ref="AD72:AD117" si="15">ROUND(AC72,2)</f>
        <v>0</v>
      </c>
      <c r="AE72" s="8"/>
    </row>
    <row r="73" spans="1:31" ht="24.75" thickTop="1" thickBot="1" x14ac:dyDescent="0.25">
      <c r="A73" s="33">
        <f>'[1]ไตรมาส 1'!A73</f>
        <v>6302208</v>
      </c>
      <c r="B73" s="34" t="str">
        <f>'[1]ไตรมาส 1'!B73</f>
        <v>อบต. ลุงเขว้า</v>
      </c>
      <c r="C73" s="35" t="s">
        <v>156</v>
      </c>
      <c r="D73" s="36" t="s">
        <v>157</v>
      </c>
      <c r="E73" s="37">
        <v>0</v>
      </c>
      <c r="F73" s="37">
        <v>138477.85999999999</v>
      </c>
      <c r="G73" s="37">
        <v>0</v>
      </c>
      <c r="H73" s="37">
        <v>101160.98</v>
      </c>
      <c r="I73" s="37">
        <v>0</v>
      </c>
      <c r="J73" s="37">
        <v>239638.84</v>
      </c>
      <c r="K73" s="38" t="str">
        <f>W73</f>
        <v xml:space="preserve"> </v>
      </c>
      <c r="L73" s="39" t="str">
        <f>X73</f>
        <v xml:space="preserve"> </v>
      </c>
      <c r="M73" s="2"/>
      <c r="N73" s="40">
        <f>(E73+G73)-(F73+H73)</f>
        <v>-239638.83999999997</v>
      </c>
      <c r="O73" s="40">
        <f>(F73+H73)-(E73+G73)</f>
        <v>239638.83999999997</v>
      </c>
      <c r="P73" s="37">
        <f t="shared" si="8"/>
        <v>0</v>
      </c>
      <c r="Q73" s="37">
        <f t="shared" si="8"/>
        <v>239638.83999999997</v>
      </c>
      <c r="R73" s="37">
        <f>(I73-P73)+(J73-Q73)</f>
        <v>2.9103830456733704E-11</v>
      </c>
      <c r="S73" s="41">
        <f t="shared" si="9"/>
        <v>0</v>
      </c>
      <c r="T73" s="8"/>
      <c r="U73" s="43" t="e">
        <f t="shared" si="10"/>
        <v>#N/A</v>
      </c>
      <c r="V73" s="43" t="e">
        <f t="shared" si="11"/>
        <v>#N/A</v>
      </c>
      <c r="W73" s="44" t="str">
        <f t="shared" si="12"/>
        <v xml:space="preserve"> </v>
      </c>
      <c r="X73" s="39" t="str">
        <f t="shared" si="12"/>
        <v xml:space="preserve"> </v>
      </c>
      <c r="Y73" s="45"/>
      <c r="Z73" s="37">
        <f>VLOOKUP(C73,'[1]ไตรมาส 1'!$C$7:$I$506,7,FALSE)</f>
        <v>0</v>
      </c>
      <c r="AA73" s="37">
        <f>VLOOKUP(C73,'[1]ไตรมาส 1'!$C$7:$J$506,8,FALSE)</f>
        <v>138477.85999999999</v>
      </c>
      <c r="AB73" s="41">
        <f t="shared" si="13"/>
        <v>0</v>
      </c>
      <c r="AC73" s="37">
        <f t="shared" si="14"/>
        <v>0</v>
      </c>
      <c r="AD73" s="41">
        <f t="shared" si="15"/>
        <v>0</v>
      </c>
      <c r="AE73" s="8"/>
    </row>
    <row r="74" spans="1:31" ht="24.75" thickTop="1" thickBot="1" x14ac:dyDescent="0.25">
      <c r="A74" s="33">
        <f>'[1]ไตรมาส 1'!A74</f>
        <v>6302208</v>
      </c>
      <c r="B74" s="34" t="str">
        <f>'[1]ไตรมาส 1'!B74</f>
        <v>อบต. ลุงเขว้า</v>
      </c>
      <c r="C74" s="35" t="s">
        <v>158</v>
      </c>
      <c r="D74" s="36" t="s">
        <v>159</v>
      </c>
      <c r="E74" s="37">
        <v>0</v>
      </c>
      <c r="F74" s="37">
        <v>2472478.87</v>
      </c>
      <c r="G74" s="37">
        <v>0</v>
      </c>
      <c r="H74" s="37">
        <v>1742420.99</v>
      </c>
      <c r="I74" s="37">
        <v>0</v>
      </c>
      <c r="J74" s="37">
        <v>4214899.8600000003</v>
      </c>
      <c r="K74" s="38" t="str">
        <f>W74</f>
        <v xml:space="preserve"> </v>
      </c>
      <c r="L74" s="39" t="str">
        <f>X74</f>
        <v xml:space="preserve"> </v>
      </c>
      <c r="M74" s="2"/>
      <c r="N74" s="40">
        <f>(E74+G74)-(F74+H74)</f>
        <v>-4214899.8600000003</v>
      </c>
      <c r="O74" s="40">
        <f>(F74+H74)-(E74+G74)</f>
        <v>4214899.8600000003</v>
      </c>
      <c r="P74" s="37">
        <f t="shared" si="8"/>
        <v>0</v>
      </c>
      <c r="Q74" s="37">
        <f t="shared" si="8"/>
        <v>4214899.8600000003</v>
      </c>
      <c r="R74" s="37">
        <f>(I74-P74)+(J74-Q74)</f>
        <v>0</v>
      </c>
      <c r="S74" s="41">
        <f t="shared" si="9"/>
        <v>0</v>
      </c>
      <c r="T74" s="8"/>
      <c r="U74" s="43" t="e">
        <f t="shared" si="10"/>
        <v>#N/A</v>
      </c>
      <c r="V74" s="43" t="e">
        <f t="shared" si="11"/>
        <v>#N/A</v>
      </c>
      <c r="W74" s="44" t="str">
        <f t="shared" si="12"/>
        <v xml:space="preserve"> </v>
      </c>
      <c r="X74" s="39" t="str">
        <f t="shared" si="12"/>
        <v xml:space="preserve"> </v>
      </c>
      <c r="Y74" s="45"/>
      <c r="Z74" s="37">
        <f>VLOOKUP(C74,'[1]ไตรมาส 1'!$C$7:$I$506,7,FALSE)</f>
        <v>0</v>
      </c>
      <c r="AA74" s="37">
        <f>VLOOKUP(C74,'[1]ไตรมาส 1'!$C$7:$J$506,8,FALSE)</f>
        <v>2472478.87</v>
      </c>
      <c r="AB74" s="41">
        <f t="shared" si="13"/>
        <v>0</v>
      </c>
      <c r="AC74" s="37">
        <f t="shared" si="14"/>
        <v>0</v>
      </c>
      <c r="AD74" s="41">
        <f t="shared" si="15"/>
        <v>0</v>
      </c>
      <c r="AE74" s="8"/>
    </row>
    <row r="75" spans="1:31" ht="24.75" thickTop="1" thickBot="1" x14ac:dyDescent="0.25">
      <c r="A75" s="33">
        <f>'[1]ไตรมาส 1'!A75</f>
        <v>6302208</v>
      </c>
      <c r="B75" s="34" t="str">
        <f>'[1]ไตรมาส 1'!B75</f>
        <v>อบต. ลุงเขว้า</v>
      </c>
      <c r="C75" s="35" t="s">
        <v>160</v>
      </c>
      <c r="D75" s="36" t="s">
        <v>161</v>
      </c>
      <c r="E75" s="37">
        <v>0</v>
      </c>
      <c r="F75" s="37">
        <v>481859.89</v>
      </c>
      <c r="G75" s="37">
        <v>0</v>
      </c>
      <c r="H75" s="37">
        <v>715167.8</v>
      </c>
      <c r="I75" s="37">
        <v>0</v>
      </c>
      <c r="J75" s="37">
        <v>1197027.69</v>
      </c>
      <c r="K75" s="38" t="str">
        <f>W75</f>
        <v xml:space="preserve"> </v>
      </c>
      <c r="L75" s="39" t="str">
        <f>X75</f>
        <v xml:space="preserve"> </v>
      </c>
      <c r="M75" s="2"/>
      <c r="N75" s="40">
        <f>(E75+G75)-(F75+H75)</f>
        <v>-1197027.69</v>
      </c>
      <c r="O75" s="40">
        <f>(F75+H75)-(E75+G75)</f>
        <v>1197027.69</v>
      </c>
      <c r="P75" s="37">
        <f t="shared" ref="P75:Q115" si="16">IF(N75&lt;0,0,N75)</f>
        <v>0</v>
      </c>
      <c r="Q75" s="37">
        <f t="shared" si="16"/>
        <v>1197027.69</v>
      </c>
      <c r="R75" s="37">
        <f>(I75-P75)+(J75-Q75)</f>
        <v>0</v>
      </c>
      <c r="S75" s="41">
        <f t="shared" si="9"/>
        <v>0</v>
      </c>
      <c r="T75" s="8"/>
      <c r="U75" s="43" t="e">
        <f t="shared" si="10"/>
        <v>#N/A</v>
      </c>
      <c r="V75" s="43" t="e">
        <f t="shared" si="11"/>
        <v>#N/A</v>
      </c>
      <c r="W75" s="44" t="str">
        <f t="shared" si="12"/>
        <v xml:space="preserve"> </v>
      </c>
      <c r="X75" s="39" t="str">
        <f t="shared" si="12"/>
        <v xml:space="preserve"> </v>
      </c>
      <c r="Y75" s="45"/>
      <c r="Z75" s="37">
        <f>VLOOKUP(C75,'[1]ไตรมาส 1'!$C$7:$I$506,7,FALSE)</f>
        <v>0</v>
      </c>
      <c r="AA75" s="37">
        <f>VLOOKUP(C75,'[1]ไตรมาส 1'!$C$7:$J$506,8,FALSE)</f>
        <v>481859.89</v>
      </c>
      <c r="AB75" s="41">
        <f t="shared" si="13"/>
        <v>0</v>
      </c>
      <c r="AC75" s="37">
        <f t="shared" si="14"/>
        <v>0</v>
      </c>
      <c r="AD75" s="41">
        <f t="shared" si="15"/>
        <v>0</v>
      </c>
      <c r="AE75" s="8"/>
    </row>
    <row r="76" spans="1:31" ht="24.75" thickTop="1" thickBot="1" x14ac:dyDescent="0.25">
      <c r="A76" s="33">
        <f>'[1]ไตรมาส 1'!A76</f>
        <v>6302208</v>
      </c>
      <c r="B76" s="34" t="str">
        <f>'[1]ไตรมาส 1'!B76</f>
        <v>อบต. ลุงเขว้า</v>
      </c>
      <c r="C76" s="35" t="s">
        <v>162</v>
      </c>
      <c r="D76" s="36" t="s">
        <v>163</v>
      </c>
      <c r="E76" s="37">
        <v>0</v>
      </c>
      <c r="F76" s="37">
        <v>35215.81</v>
      </c>
      <c r="G76" s="37">
        <v>0</v>
      </c>
      <c r="H76" s="37">
        <v>30315.78</v>
      </c>
      <c r="I76" s="37">
        <v>0</v>
      </c>
      <c r="J76" s="37">
        <v>65531.59</v>
      </c>
      <c r="K76" s="38" t="str">
        <f>W76</f>
        <v xml:space="preserve"> </v>
      </c>
      <c r="L76" s="39" t="str">
        <f>X76</f>
        <v xml:space="preserve"> </v>
      </c>
      <c r="M76" s="2"/>
      <c r="N76" s="40">
        <f>(E76+G76)-(F76+H76)</f>
        <v>-65531.59</v>
      </c>
      <c r="O76" s="40">
        <f>(F76+H76)-(E76+G76)</f>
        <v>65531.59</v>
      </c>
      <c r="P76" s="37">
        <f t="shared" si="16"/>
        <v>0</v>
      </c>
      <c r="Q76" s="37">
        <f t="shared" si="16"/>
        <v>65531.59</v>
      </c>
      <c r="R76" s="37">
        <f>(I76-P76)+(J76-Q76)</f>
        <v>0</v>
      </c>
      <c r="S76" s="41">
        <f t="shared" si="9"/>
        <v>0</v>
      </c>
      <c r="T76" s="8"/>
      <c r="U76" s="43" t="e">
        <f t="shared" si="10"/>
        <v>#N/A</v>
      </c>
      <c r="V76" s="43" t="e">
        <f t="shared" si="11"/>
        <v>#N/A</v>
      </c>
      <c r="W76" s="44" t="str">
        <f t="shared" si="12"/>
        <v xml:space="preserve"> </v>
      </c>
      <c r="X76" s="39" t="str">
        <f t="shared" si="12"/>
        <v xml:space="preserve"> </v>
      </c>
      <c r="Y76" s="45"/>
      <c r="Z76" s="37">
        <f>VLOOKUP(C76,'[1]ไตรมาส 1'!$C$7:$I$506,7,FALSE)</f>
        <v>0</v>
      </c>
      <c r="AA76" s="37">
        <f>VLOOKUP(C76,'[1]ไตรมาส 1'!$C$7:$J$506,8,FALSE)</f>
        <v>35215.81</v>
      </c>
      <c r="AB76" s="41">
        <f t="shared" si="13"/>
        <v>0</v>
      </c>
      <c r="AC76" s="37">
        <f t="shared" si="14"/>
        <v>0</v>
      </c>
      <c r="AD76" s="41">
        <f t="shared" si="15"/>
        <v>0</v>
      </c>
      <c r="AE76" s="8"/>
    </row>
    <row r="77" spans="1:31" ht="24.75" thickTop="1" thickBot="1" x14ac:dyDescent="0.25">
      <c r="A77" s="33">
        <f>'[1]ไตรมาส 1'!A77</f>
        <v>6302208</v>
      </c>
      <c r="B77" s="34" t="str">
        <f>'[1]ไตรมาส 1'!B77</f>
        <v>อบต. ลุงเขว้า</v>
      </c>
      <c r="C77" s="35" t="s">
        <v>164</v>
      </c>
      <c r="D77" s="36" t="s">
        <v>165</v>
      </c>
      <c r="E77" s="37">
        <v>0</v>
      </c>
      <c r="F77" s="37">
        <v>911223.1</v>
      </c>
      <c r="G77" s="37">
        <v>0</v>
      </c>
      <c r="H77" s="37">
        <v>886356.47999999998</v>
      </c>
      <c r="I77" s="37">
        <v>0</v>
      </c>
      <c r="J77" s="37">
        <v>1797579.58</v>
      </c>
      <c r="K77" s="38" t="str">
        <f>W77</f>
        <v xml:space="preserve"> </v>
      </c>
      <c r="L77" s="39" t="str">
        <f>X77</f>
        <v xml:space="preserve"> </v>
      </c>
      <c r="M77" s="2"/>
      <c r="N77" s="40">
        <f>(E77+G77)-(F77+H77)</f>
        <v>-1797579.58</v>
      </c>
      <c r="O77" s="40">
        <f>(F77+H77)-(E77+G77)</f>
        <v>1797579.58</v>
      </c>
      <c r="P77" s="37">
        <f t="shared" si="16"/>
        <v>0</v>
      </c>
      <c r="Q77" s="37">
        <f t="shared" si="16"/>
        <v>1797579.58</v>
      </c>
      <c r="R77" s="37">
        <f>(I77-P77)+(J77-Q77)</f>
        <v>0</v>
      </c>
      <c r="S77" s="41">
        <f t="shared" si="9"/>
        <v>0</v>
      </c>
      <c r="T77" s="8"/>
      <c r="U77" s="43" t="e">
        <f t="shared" si="10"/>
        <v>#N/A</v>
      </c>
      <c r="V77" s="43" t="e">
        <f t="shared" si="11"/>
        <v>#N/A</v>
      </c>
      <c r="W77" s="44" t="str">
        <f t="shared" si="12"/>
        <v xml:space="preserve"> </v>
      </c>
      <c r="X77" s="39" t="str">
        <f t="shared" si="12"/>
        <v xml:space="preserve"> </v>
      </c>
      <c r="Y77" s="45"/>
      <c r="Z77" s="37">
        <f>VLOOKUP(C77,'[1]ไตรมาส 1'!$C$7:$I$506,7,FALSE)</f>
        <v>0</v>
      </c>
      <c r="AA77" s="37">
        <f>VLOOKUP(C77,'[1]ไตรมาส 1'!$C$7:$J$506,8,FALSE)</f>
        <v>911223.1</v>
      </c>
      <c r="AB77" s="41">
        <f t="shared" si="13"/>
        <v>0</v>
      </c>
      <c r="AC77" s="37">
        <f t="shared" si="14"/>
        <v>0</v>
      </c>
      <c r="AD77" s="41">
        <f t="shared" si="15"/>
        <v>0</v>
      </c>
      <c r="AE77" s="8"/>
    </row>
    <row r="78" spans="1:31" ht="24.75" thickTop="1" thickBot="1" x14ac:dyDescent="0.25">
      <c r="A78" s="33">
        <f>'[1]ไตรมาส 1'!A78</f>
        <v>6302208</v>
      </c>
      <c r="B78" s="34" t="str">
        <f>'[1]ไตรมาส 1'!B78</f>
        <v>อบต. ลุงเขว้า</v>
      </c>
      <c r="C78" s="35" t="s">
        <v>166</v>
      </c>
      <c r="D78" s="36" t="s">
        <v>167</v>
      </c>
      <c r="E78" s="37">
        <v>0</v>
      </c>
      <c r="F78" s="37">
        <v>14398.13</v>
      </c>
      <c r="G78" s="37">
        <v>0</v>
      </c>
      <c r="H78" s="37">
        <v>12492.96</v>
      </c>
      <c r="I78" s="37">
        <v>0</v>
      </c>
      <c r="J78" s="37">
        <v>26891.09</v>
      </c>
      <c r="K78" s="38" t="str">
        <f>W78</f>
        <v xml:space="preserve"> </v>
      </c>
      <c r="L78" s="39" t="str">
        <f>X78</f>
        <v xml:space="preserve"> </v>
      </c>
      <c r="M78" s="2"/>
      <c r="N78" s="40">
        <f>(E78+G78)-(F78+H78)</f>
        <v>-26891.089999999997</v>
      </c>
      <c r="O78" s="40">
        <f>(F78+H78)-(E78+G78)</f>
        <v>26891.089999999997</v>
      </c>
      <c r="P78" s="37">
        <f t="shared" si="16"/>
        <v>0</v>
      </c>
      <c r="Q78" s="37">
        <f t="shared" si="16"/>
        <v>26891.089999999997</v>
      </c>
      <c r="R78" s="37">
        <f>(I78-P78)+(J78-Q78)</f>
        <v>3.637978807091713E-12</v>
      </c>
      <c r="S78" s="41">
        <f t="shared" si="9"/>
        <v>0</v>
      </c>
      <c r="T78" s="8"/>
      <c r="U78" s="43" t="e">
        <f t="shared" si="10"/>
        <v>#N/A</v>
      </c>
      <c r="V78" s="43" t="e">
        <f t="shared" si="11"/>
        <v>#N/A</v>
      </c>
      <c r="W78" s="44" t="str">
        <f t="shared" si="12"/>
        <v xml:space="preserve"> </v>
      </c>
      <c r="X78" s="39" t="str">
        <f t="shared" si="12"/>
        <v xml:space="preserve"> </v>
      </c>
      <c r="Y78" s="45"/>
      <c r="Z78" s="37">
        <f>VLOOKUP(C78,'[1]ไตรมาส 1'!$C$7:$I$506,7,FALSE)</f>
        <v>0</v>
      </c>
      <c r="AA78" s="37">
        <f>VLOOKUP(C78,'[1]ไตรมาส 1'!$C$7:$J$506,8,FALSE)</f>
        <v>14398.13</v>
      </c>
      <c r="AB78" s="41">
        <f t="shared" si="13"/>
        <v>0</v>
      </c>
      <c r="AC78" s="37">
        <f t="shared" si="14"/>
        <v>0</v>
      </c>
      <c r="AD78" s="41">
        <f t="shared" si="15"/>
        <v>0</v>
      </c>
      <c r="AE78" s="8"/>
    </row>
    <row r="79" spans="1:31" ht="24.75" thickTop="1" thickBot="1" x14ac:dyDescent="0.25">
      <c r="A79" s="33">
        <f>'[1]ไตรมาส 1'!A79</f>
        <v>6302208</v>
      </c>
      <c r="B79" s="34" t="str">
        <f>'[1]ไตรมาส 1'!B79</f>
        <v>อบต. ลุงเขว้า</v>
      </c>
      <c r="C79" s="35" t="s">
        <v>168</v>
      </c>
      <c r="D79" s="36" t="s">
        <v>169</v>
      </c>
      <c r="E79" s="37">
        <v>0</v>
      </c>
      <c r="F79" s="37">
        <v>8470.6299999999992</v>
      </c>
      <c r="G79" s="37">
        <v>0</v>
      </c>
      <c r="H79" s="37">
        <v>9427.0400000000009</v>
      </c>
      <c r="I79" s="37">
        <v>0</v>
      </c>
      <c r="J79" s="37">
        <v>17897.669999999998</v>
      </c>
      <c r="K79" s="38" t="str">
        <f>W79</f>
        <v xml:space="preserve"> </v>
      </c>
      <c r="L79" s="39" t="str">
        <f>X79</f>
        <v xml:space="preserve"> </v>
      </c>
      <c r="M79" s="2"/>
      <c r="N79" s="40">
        <f>(E79+G79)-(F79+H79)</f>
        <v>-17897.669999999998</v>
      </c>
      <c r="O79" s="40">
        <f>(F79+H79)-(E79+G79)</f>
        <v>17897.669999999998</v>
      </c>
      <c r="P79" s="37">
        <f t="shared" si="16"/>
        <v>0</v>
      </c>
      <c r="Q79" s="37">
        <f t="shared" si="16"/>
        <v>17897.669999999998</v>
      </c>
      <c r="R79" s="37">
        <f>(I79-P79)+(J79-Q79)</f>
        <v>0</v>
      </c>
      <c r="S79" s="41">
        <f t="shared" si="9"/>
        <v>0</v>
      </c>
      <c r="T79" s="8"/>
      <c r="U79" s="43" t="e">
        <f t="shared" si="10"/>
        <v>#N/A</v>
      </c>
      <c r="V79" s="43" t="e">
        <f t="shared" si="11"/>
        <v>#N/A</v>
      </c>
      <c r="W79" s="44" t="str">
        <f t="shared" si="12"/>
        <v xml:space="preserve"> </v>
      </c>
      <c r="X79" s="39" t="str">
        <f t="shared" si="12"/>
        <v xml:space="preserve"> </v>
      </c>
      <c r="Y79" s="45"/>
      <c r="Z79" s="37">
        <f>VLOOKUP(C79,'[1]ไตรมาส 1'!$C$7:$I$506,7,FALSE)</f>
        <v>0</v>
      </c>
      <c r="AA79" s="37">
        <f>VLOOKUP(C79,'[1]ไตรมาส 1'!$C$7:$J$506,8,FALSE)</f>
        <v>8470.6299999999992</v>
      </c>
      <c r="AB79" s="41">
        <f t="shared" si="13"/>
        <v>0</v>
      </c>
      <c r="AC79" s="37">
        <f t="shared" si="14"/>
        <v>0</v>
      </c>
      <c r="AD79" s="41">
        <f t="shared" si="15"/>
        <v>0</v>
      </c>
      <c r="AE79" s="8"/>
    </row>
    <row r="80" spans="1:31" ht="24.75" thickTop="1" thickBot="1" x14ac:dyDescent="0.25">
      <c r="A80" s="33">
        <f>'[1]ไตรมาส 1'!A80</f>
        <v>6302208</v>
      </c>
      <c r="B80" s="34" t="str">
        <f>'[1]ไตรมาส 1'!B80</f>
        <v>อบต. ลุงเขว้า</v>
      </c>
      <c r="C80" s="35" t="s">
        <v>170</v>
      </c>
      <c r="D80" s="36" t="s">
        <v>171</v>
      </c>
      <c r="E80" s="37">
        <v>0</v>
      </c>
      <c r="F80" s="37">
        <v>40696</v>
      </c>
      <c r="G80" s="37">
        <v>0</v>
      </c>
      <c r="H80" s="37">
        <v>19897</v>
      </c>
      <c r="I80" s="37">
        <v>0</v>
      </c>
      <c r="J80" s="37">
        <v>60593</v>
      </c>
      <c r="K80" s="38" t="str">
        <f>W80</f>
        <v xml:space="preserve"> </v>
      </c>
      <c r="L80" s="39" t="str">
        <f>X80</f>
        <v xml:space="preserve"> </v>
      </c>
      <c r="M80" s="2"/>
      <c r="N80" s="40">
        <f>(E80+G80)-(F80+H80)</f>
        <v>-60593</v>
      </c>
      <c r="O80" s="40">
        <f>(F80+H80)-(E80+G80)</f>
        <v>60593</v>
      </c>
      <c r="P80" s="37">
        <f t="shared" si="16"/>
        <v>0</v>
      </c>
      <c r="Q80" s="37">
        <f t="shared" si="16"/>
        <v>60593</v>
      </c>
      <c r="R80" s="37">
        <f>(I80-P80)+(J80-Q80)</f>
        <v>0</v>
      </c>
      <c r="S80" s="41">
        <f t="shared" si="9"/>
        <v>0</v>
      </c>
      <c r="T80" s="8"/>
      <c r="U80" s="43" t="e">
        <f t="shared" si="10"/>
        <v>#N/A</v>
      </c>
      <c r="V80" s="43" t="e">
        <f t="shared" si="11"/>
        <v>#N/A</v>
      </c>
      <c r="W80" s="44" t="str">
        <f t="shared" si="12"/>
        <v xml:space="preserve"> </v>
      </c>
      <c r="X80" s="39" t="str">
        <f t="shared" si="12"/>
        <v xml:space="preserve"> </v>
      </c>
      <c r="Y80" s="45"/>
      <c r="Z80" s="37">
        <f>VLOOKUP(C80,'[1]ไตรมาส 1'!$C$7:$I$506,7,FALSE)</f>
        <v>0</v>
      </c>
      <c r="AA80" s="37">
        <f>VLOOKUP(C80,'[1]ไตรมาส 1'!$C$7:$J$506,8,FALSE)</f>
        <v>40696</v>
      </c>
      <c r="AB80" s="41">
        <f t="shared" si="13"/>
        <v>0</v>
      </c>
      <c r="AC80" s="37">
        <f t="shared" si="14"/>
        <v>0</v>
      </c>
      <c r="AD80" s="41">
        <f t="shared" si="15"/>
        <v>0</v>
      </c>
      <c r="AE80" s="8"/>
    </row>
    <row r="81" spans="1:31" ht="24.75" thickTop="1" thickBot="1" x14ac:dyDescent="0.25">
      <c r="A81" s="33">
        <f>'[1]ไตรมาส 1'!A81</f>
        <v>6302208</v>
      </c>
      <c r="B81" s="34" t="str">
        <f>'[1]ไตรมาส 1'!B81</f>
        <v>อบต. ลุงเขว้า</v>
      </c>
      <c r="C81" s="35" t="s">
        <v>172</v>
      </c>
      <c r="D81" s="36" t="s">
        <v>173</v>
      </c>
      <c r="E81" s="37">
        <v>0</v>
      </c>
      <c r="F81" s="37">
        <v>4657917</v>
      </c>
      <c r="G81" s="37">
        <v>0</v>
      </c>
      <c r="H81" s="37">
        <v>3973279</v>
      </c>
      <c r="I81" s="37">
        <v>0</v>
      </c>
      <c r="J81" s="37">
        <v>8631196</v>
      </c>
      <c r="K81" s="38" t="str">
        <f>W81</f>
        <v>15008</v>
      </c>
      <c r="L81" s="39" t="str">
        <f>X81</f>
        <v>กรมส่งเสริมการปกครองท้องถิ่น</v>
      </c>
      <c r="M81" s="2"/>
      <c r="N81" s="40">
        <f>(E81+G81)-(F81+H81)</f>
        <v>-8631196</v>
      </c>
      <c r="O81" s="40">
        <f>(F81+H81)-(E81+G81)</f>
        <v>8631196</v>
      </c>
      <c r="P81" s="37">
        <f t="shared" si="16"/>
        <v>0</v>
      </c>
      <c r="Q81" s="37">
        <f t="shared" si="16"/>
        <v>8631196</v>
      </c>
      <c r="R81" s="37">
        <f>(I81-P81)+(J81-Q81)</f>
        <v>0</v>
      </c>
      <c r="S81" s="41">
        <f t="shared" si="9"/>
        <v>0</v>
      </c>
      <c r="T81" s="8"/>
      <c r="U81" s="43" t="str">
        <f t="shared" si="10"/>
        <v>15008</v>
      </c>
      <c r="V81" s="43" t="str">
        <f t="shared" si="11"/>
        <v>กรมส่งเสริมการปกครองท้องถิ่น</v>
      </c>
      <c r="W81" s="44" t="str">
        <f t="shared" si="12"/>
        <v>15008</v>
      </c>
      <c r="X81" s="39" t="str">
        <f t="shared" si="12"/>
        <v>กรมส่งเสริมการปกครองท้องถิ่น</v>
      </c>
      <c r="Y81" s="45"/>
      <c r="Z81" s="37">
        <f>VLOOKUP(C81,'[1]ไตรมาส 1'!$C$7:$I$506,7,FALSE)</f>
        <v>0</v>
      </c>
      <c r="AA81" s="37">
        <f>VLOOKUP(C81,'[1]ไตรมาส 1'!$C$7:$J$506,8,FALSE)</f>
        <v>4657917</v>
      </c>
      <c r="AB81" s="41">
        <f t="shared" si="13"/>
        <v>0</v>
      </c>
      <c r="AC81" s="37">
        <f t="shared" si="14"/>
        <v>0</v>
      </c>
      <c r="AD81" s="41">
        <f t="shared" si="15"/>
        <v>0</v>
      </c>
      <c r="AE81" s="8"/>
    </row>
    <row r="82" spans="1:31" ht="24.75" thickTop="1" thickBot="1" x14ac:dyDescent="0.25">
      <c r="A82" s="33">
        <f>'[1]ไตรมาส 1'!A82</f>
        <v>6302208</v>
      </c>
      <c r="B82" s="34" t="str">
        <f>'[1]ไตรมาส 1'!B82</f>
        <v>อบต. ลุงเขว้า</v>
      </c>
      <c r="C82" s="35" t="s">
        <v>174</v>
      </c>
      <c r="D82" s="36" t="s">
        <v>175</v>
      </c>
      <c r="E82" s="37">
        <v>0</v>
      </c>
      <c r="F82" s="37">
        <v>1259000</v>
      </c>
      <c r="G82" s="37">
        <v>0</v>
      </c>
      <c r="H82" s="37">
        <v>0</v>
      </c>
      <c r="I82" s="37">
        <v>0</v>
      </c>
      <c r="J82" s="37">
        <v>1259000</v>
      </c>
      <c r="K82" s="38" t="str">
        <f>W82</f>
        <v xml:space="preserve"> </v>
      </c>
      <c r="L82" s="39" t="str">
        <f>X82</f>
        <v xml:space="preserve"> </v>
      </c>
      <c r="M82" s="2"/>
      <c r="N82" s="40">
        <f>(E82+G82)-(F82+H82)</f>
        <v>-1259000</v>
      </c>
      <c r="O82" s="40">
        <f>(F82+H82)-(E82+G82)</f>
        <v>1259000</v>
      </c>
      <c r="P82" s="37">
        <f t="shared" si="16"/>
        <v>0</v>
      </c>
      <c r="Q82" s="37">
        <f t="shared" si="16"/>
        <v>1259000</v>
      </c>
      <c r="R82" s="37">
        <f>(I82-P82)+(J82-Q82)</f>
        <v>0</v>
      </c>
      <c r="S82" s="41">
        <f t="shared" si="9"/>
        <v>0</v>
      </c>
      <c r="T82" s="8"/>
      <c r="U82" s="43" t="e">
        <f t="shared" si="10"/>
        <v>#N/A</v>
      </c>
      <c r="V82" s="43" t="e">
        <f t="shared" si="11"/>
        <v>#N/A</v>
      </c>
      <c r="W82" s="44" t="str">
        <f t="shared" si="12"/>
        <v xml:space="preserve"> </v>
      </c>
      <c r="X82" s="39" t="str">
        <f t="shared" si="12"/>
        <v xml:space="preserve"> </v>
      </c>
      <c r="Y82" s="45"/>
      <c r="Z82" s="37">
        <f>VLOOKUP(C82,'[1]ไตรมาส 1'!$C$7:$I$506,7,FALSE)</f>
        <v>0</v>
      </c>
      <c r="AA82" s="37">
        <f>VLOOKUP(C82,'[1]ไตรมาส 1'!$C$7:$J$506,8,FALSE)</f>
        <v>1259000</v>
      </c>
      <c r="AB82" s="41">
        <f t="shared" si="13"/>
        <v>0</v>
      </c>
      <c r="AC82" s="37">
        <f t="shared" si="14"/>
        <v>0</v>
      </c>
      <c r="AD82" s="41">
        <f t="shared" si="15"/>
        <v>0</v>
      </c>
      <c r="AE82" s="8"/>
    </row>
    <row r="83" spans="1:31" ht="24.75" thickTop="1" thickBot="1" x14ac:dyDescent="0.25">
      <c r="A83" s="33">
        <f>'[1]ไตรมาส 1'!A83</f>
        <v>6302208</v>
      </c>
      <c r="B83" s="34" t="str">
        <f>'[1]ไตรมาส 1'!B83</f>
        <v>อบต. ลุงเขว้า</v>
      </c>
      <c r="C83" s="35" t="s">
        <v>176</v>
      </c>
      <c r="D83" s="36" t="s">
        <v>177</v>
      </c>
      <c r="E83" s="37">
        <v>1289150.49</v>
      </c>
      <c r="F83" s="37">
        <v>0</v>
      </c>
      <c r="G83" s="37">
        <v>1350600</v>
      </c>
      <c r="H83" s="37">
        <v>0</v>
      </c>
      <c r="I83" s="37">
        <v>2639750.4900000002</v>
      </c>
      <c r="J83" s="37">
        <v>0</v>
      </c>
      <c r="K83" s="38" t="str">
        <f>W83</f>
        <v xml:space="preserve"> </v>
      </c>
      <c r="L83" s="39" t="str">
        <f>X83</f>
        <v xml:space="preserve"> </v>
      </c>
      <c r="M83" s="2"/>
      <c r="N83" s="40">
        <f>(E83+G83)-(F83+H83)</f>
        <v>2639750.4900000002</v>
      </c>
      <c r="O83" s="40">
        <f>(F83+H83)-(E83+G83)</f>
        <v>-2639750.4900000002</v>
      </c>
      <c r="P83" s="37">
        <f t="shared" si="16"/>
        <v>2639750.4900000002</v>
      </c>
      <c r="Q83" s="37">
        <f t="shared" si="16"/>
        <v>0</v>
      </c>
      <c r="R83" s="37">
        <f>(I83-P83)+(J83-Q83)</f>
        <v>0</v>
      </c>
      <c r="S83" s="41">
        <f t="shared" si="9"/>
        <v>0</v>
      </c>
      <c r="T83" s="8"/>
      <c r="U83" s="43" t="e">
        <f t="shared" si="10"/>
        <v>#N/A</v>
      </c>
      <c r="V83" s="43" t="e">
        <f t="shared" si="11"/>
        <v>#N/A</v>
      </c>
      <c r="W83" s="44" t="str">
        <f t="shared" si="12"/>
        <v xml:space="preserve"> </v>
      </c>
      <c r="X83" s="39" t="str">
        <f t="shared" si="12"/>
        <v xml:space="preserve"> </v>
      </c>
      <c r="Y83" s="45"/>
      <c r="Z83" s="37">
        <f>VLOOKUP(C83,'[1]ไตรมาส 1'!$C$7:$I$506,7,FALSE)</f>
        <v>1289150.49</v>
      </c>
      <c r="AA83" s="37">
        <f>VLOOKUP(C83,'[1]ไตรมาส 1'!$C$7:$J$506,8,FALSE)</f>
        <v>0</v>
      </c>
      <c r="AB83" s="41">
        <f t="shared" si="13"/>
        <v>0</v>
      </c>
      <c r="AC83" s="37">
        <f t="shared" si="14"/>
        <v>0</v>
      </c>
      <c r="AD83" s="41">
        <f t="shared" si="15"/>
        <v>0</v>
      </c>
      <c r="AE83" s="8"/>
    </row>
    <row r="84" spans="1:31" ht="24.75" thickTop="1" thickBot="1" x14ac:dyDescent="0.25">
      <c r="A84" s="33">
        <f>'[1]ไตรมาส 1'!A84</f>
        <v>6302208</v>
      </c>
      <c r="B84" s="34" t="str">
        <f>'[1]ไตรมาส 1'!B84</f>
        <v>อบต. ลุงเขว้า</v>
      </c>
      <c r="C84" s="35" t="s">
        <v>178</v>
      </c>
      <c r="D84" s="36" t="s">
        <v>179</v>
      </c>
      <c r="E84" s="37">
        <v>0</v>
      </c>
      <c r="F84" s="37">
        <v>0</v>
      </c>
      <c r="G84" s="37">
        <v>456474.19</v>
      </c>
      <c r="H84" s="37">
        <v>0</v>
      </c>
      <c r="I84" s="37">
        <v>456474.19</v>
      </c>
      <c r="J84" s="37">
        <v>0</v>
      </c>
      <c r="K84" s="38" t="str">
        <f>W84</f>
        <v xml:space="preserve"> </v>
      </c>
      <c r="L84" s="39" t="str">
        <f>X84</f>
        <v xml:space="preserve"> </v>
      </c>
      <c r="M84" s="2"/>
      <c r="N84" s="40">
        <f>(E84+G84)-(F84+H84)</f>
        <v>456474.19</v>
      </c>
      <c r="O84" s="40">
        <f>(F84+H84)-(E84+G84)</f>
        <v>-456474.19</v>
      </c>
      <c r="P84" s="37">
        <f t="shared" si="16"/>
        <v>456474.19</v>
      </c>
      <c r="Q84" s="37">
        <f t="shared" si="16"/>
        <v>0</v>
      </c>
      <c r="R84" s="37">
        <f>(I84-P84)+(J84-Q84)</f>
        <v>0</v>
      </c>
      <c r="S84" s="41">
        <f t="shared" si="9"/>
        <v>0</v>
      </c>
      <c r="T84" s="8"/>
      <c r="U84" s="43" t="e">
        <f t="shared" si="10"/>
        <v>#N/A</v>
      </c>
      <c r="V84" s="43" t="e">
        <f t="shared" si="11"/>
        <v>#N/A</v>
      </c>
      <c r="W84" s="44" t="str">
        <f t="shared" si="12"/>
        <v xml:space="preserve"> </v>
      </c>
      <c r="X84" s="39" t="str">
        <f t="shared" si="12"/>
        <v xml:space="preserve"> </v>
      </c>
      <c r="Y84" s="45"/>
      <c r="Z84" s="37" t="e">
        <f>VLOOKUP(C84,'[1]ไตรมาส 1'!$C$7:$I$506,7,FALSE)</f>
        <v>#N/A</v>
      </c>
      <c r="AA84" s="37" t="e">
        <f>VLOOKUP(C84,'[1]ไตรมาส 1'!$C$7:$J$506,8,FALSE)</f>
        <v>#N/A</v>
      </c>
      <c r="AB84" s="41" t="e">
        <f t="shared" si="13"/>
        <v>#N/A</v>
      </c>
      <c r="AC84" s="37" t="str">
        <f t="shared" si="14"/>
        <v>0</v>
      </c>
      <c r="AD84" s="41">
        <f t="shared" si="15"/>
        <v>0</v>
      </c>
      <c r="AE84" s="8"/>
    </row>
    <row r="85" spans="1:31" ht="24.75" thickTop="1" thickBot="1" x14ac:dyDescent="0.25">
      <c r="A85" s="33">
        <f>'[1]ไตรมาส 1'!A85</f>
        <v>6302208</v>
      </c>
      <c r="B85" s="34" t="str">
        <f>'[1]ไตรมาส 1'!B85</f>
        <v>อบต. ลุงเขว้า</v>
      </c>
      <c r="C85" s="35" t="s">
        <v>180</v>
      </c>
      <c r="D85" s="36" t="s">
        <v>181</v>
      </c>
      <c r="E85" s="37">
        <v>63000</v>
      </c>
      <c r="F85" s="37">
        <v>0</v>
      </c>
      <c r="G85" s="37">
        <v>63000</v>
      </c>
      <c r="H85" s="37">
        <v>0</v>
      </c>
      <c r="I85" s="37">
        <v>126000</v>
      </c>
      <c r="J85" s="37">
        <v>0</v>
      </c>
      <c r="K85" s="38" t="str">
        <f>W85</f>
        <v xml:space="preserve"> </v>
      </c>
      <c r="L85" s="39" t="str">
        <f>X85</f>
        <v xml:space="preserve"> </v>
      </c>
      <c r="M85" s="2"/>
      <c r="N85" s="40">
        <f>(E85+G85)-(F85+H85)</f>
        <v>126000</v>
      </c>
      <c r="O85" s="40">
        <f>(F85+H85)-(E85+G85)</f>
        <v>-126000</v>
      </c>
      <c r="P85" s="37">
        <f t="shared" si="16"/>
        <v>126000</v>
      </c>
      <c r="Q85" s="37">
        <f t="shared" si="16"/>
        <v>0</v>
      </c>
      <c r="R85" s="37">
        <f>(I85-P85)+(J85-Q85)</f>
        <v>0</v>
      </c>
      <c r="S85" s="41">
        <f t="shared" si="9"/>
        <v>0</v>
      </c>
      <c r="T85" s="8"/>
      <c r="U85" s="43" t="e">
        <f t="shared" si="10"/>
        <v>#N/A</v>
      </c>
      <c r="V85" s="43" t="e">
        <f t="shared" si="11"/>
        <v>#N/A</v>
      </c>
      <c r="W85" s="44" t="str">
        <f t="shared" si="12"/>
        <v xml:space="preserve"> </v>
      </c>
      <c r="X85" s="39" t="str">
        <f t="shared" si="12"/>
        <v xml:space="preserve"> </v>
      </c>
      <c r="Y85" s="45"/>
      <c r="Z85" s="37">
        <f>VLOOKUP(C85,'[1]ไตรมาส 1'!$C$7:$I$506,7,FALSE)</f>
        <v>63000</v>
      </c>
      <c r="AA85" s="37">
        <f>VLOOKUP(C85,'[1]ไตรมาส 1'!$C$7:$J$506,8,FALSE)</f>
        <v>0</v>
      </c>
      <c r="AB85" s="41">
        <f t="shared" si="13"/>
        <v>0</v>
      </c>
      <c r="AC85" s="37">
        <f t="shared" si="14"/>
        <v>0</v>
      </c>
      <c r="AD85" s="41">
        <f t="shared" si="15"/>
        <v>0</v>
      </c>
      <c r="AE85" s="8"/>
    </row>
    <row r="86" spans="1:31" ht="24.75" thickTop="1" thickBot="1" x14ac:dyDescent="0.25">
      <c r="A86" s="33">
        <f>'[1]ไตรมาส 1'!A86</f>
        <v>6302208</v>
      </c>
      <c r="B86" s="34" t="str">
        <f>'[1]ไตรมาส 1'!B86</f>
        <v>อบต. ลุงเขว้า</v>
      </c>
      <c r="C86" s="35" t="s">
        <v>182</v>
      </c>
      <c r="D86" s="36" t="s">
        <v>183</v>
      </c>
      <c r="E86" s="37">
        <v>577500</v>
      </c>
      <c r="F86" s="37">
        <v>0</v>
      </c>
      <c r="G86" s="37">
        <v>727680</v>
      </c>
      <c r="H86" s="37">
        <v>181000</v>
      </c>
      <c r="I86" s="37">
        <v>1124180</v>
      </c>
      <c r="J86" s="37">
        <v>0</v>
      </c>
      <c r="K86" s="38" t="str">
        <f>W86</f>
        <v xml:space="preserve"> </v>
      </c>
      <c r="L86" s="39" t="str">
        <f>X86</f>
        <v xml:space="preserve"> </v>
      </c>
      <c r="M86" s="2"/>
      <c r="N86" s="40">
        <f>(E86+G86)-(F86+H86)</f>
        <v>1124180</v>
      </c>
      <c r="O86" s="40">
        <f>(F86+H86)-(E86+G86)</f>
        <v>-1124180</v>
      </c>
      <c r="P86" s="37">
        <f t="shared" si="16"/>
        <v>1124180</v>
      </c>
      <c r="Q86" s="37">
        <f t="shared" si="16"/>
        <v>0</v>
      </c>
      <c r="R86" s="37">
        <f>(I86-P86)+(J86-Q86)</f>
        <v>0</v>
      </c>
      <c r="S86" s="41">
        <f t="shared" si="9"/>
        <v>0</v>
      </c>
      <c r="T86" s="8"/>
      <c r="U86" s="43" t="e">
        <f t="shared" si="10"/>
        <v>#N/A</v>
      </c>
      <c r="V86" s="43" t="e">
        <f t="shared" si="11"/>
        <v>#N/A</v>
      </c>
      <c r="W86" s="44" t="str">
        <f t="shared" si="12"/>
        <v xml:space="preserve"> </v>
      </c>
      <c r="X86" s="39" t="str">
        <f t="shared" si="12"/>
        <v xml:space="preserve"> </v>
      </c>
      <c r="Y86" s="45"/>
      <c r="Z86" s="37">
        <f>VLOOKUP(C86,'[1]ไตรมาส 1'!$C$7:$I$506,7,FALSE)</f>
        <v>577500</v>
      </c>
      <c r="AA86" s="37">
        <f>VLOOKUP(C86,'[1]ไตรมาส 1'!$C$7:$J$506,8,FALSE)</f>
        <v>0</v>
      </c>
      <c r="AB86" s="41">
        <f t="shared" si="13"/>
        <v>0</v>
      </c>
      <c r="AC86" s="37">
        <f t="shared" si="14"/>
        <v>0</v>
      </c>
      <c r="AD86" s="41">
        <f t="shared" si="15"/>
        <v>0</v>
      </c>
      <c r="AE86" s="8"/>
    </row>
    <row r="87" spans="1:31" ht="24.75" thickTop="1" thickBot="1" x14ac:dyDescent="0.25">
      <c r="A87" s="33">
        <f>'[1]ไตรมาส 1'!A87</f>
        <v>6302208</v>
      </c>
      <c r="B87" s="34" t="str">
        <f>'[1]ไตรมาส 1'!B87</f>
        <v>อบต. ลุงเขว้า</v>
      </c>
      <c r="C87" s="35" t="s">
        <v>184</v>
      </c>
      <c r="D87" s="36" t="s">
        <v>185</v>
      </c>
      <c r="E87" s="37">
        <v>205451.66</v>
      </c>
      <c r="F87" s="37">
        <v>0</v>
      </c>
      <c r="G87" s="37">
        <v>245490</v>
      </c>
      <c r="H87" s="37">
        <v>0</v>
      </c>
      <c r="I87" s="37">
        <v>450941.66</v>
      </c>
      <c r="J87" s="37">
        <v>0</v>
      </c>
      <c r="K87" s="38" t="str">
        <f>W87</f>
        <v xml:space="preserve"> </v>
      </c>
      <c r="L87" s="39" t="str">
        <f>X87</f>
        <v xml:space="preserve"> </v>
      </c>
      <c r="M87" s="2"/>
      <c r="N87" s="40">
        <f>(E87+G87)-(F87+H87)</f>
        <v>450941.66000000003</v>
      </c>
      <c r="O87" s="40">
        <f>(F87+H87)-(E87+G87)</f>
        <v>-450941.66000000003</v>
      </c>
      <c r="P87" s="37">
        <f t="shared" si="16"/>
        <v>450941.66000000003</v>
      </c>
      <c r="Q87" s="37">
        <f t="shared" si="16"/>
        <v>0</v>
      </c>
      <c r="R87" s="37">
        <f>(I87-P87)+(J87-Q87)</f>
        <v>-5.8207660913467407E-11</v>
      </c>
      <c r="S87" s="41">
        <f t="shared" si="9"/>
        <v>0</v>
      </c>
      <c r="T87" s="8"/>
      <c r="U87" s="43" t="e">
        <f t="shared" si="10"/>
        <v>#N/A</v>
      </c>
      <c r="V87" s="43" t="e">
        <f t="shared" si="11"/>
        <v>#N/A</v>
      </c>
      <c r="W87" s="44" t="str">
        <f t="shared" si="12"/>
        <v xml:space="preserve"> </v>
      </c>
      <c r="X87" s="39" t="str">
        <f t="shared" si="12"/>
        <v xml:space="preserve"> </v>
      </c>
      <c r="Y87" s="45"/>
      <c r="Z87" s="37">
        <f>VLOOKUP(C87,'[1]ไตรมาส 1'!$C$7:$I$506,7,FALSE)</f>
        <v>205451.66</v>
      </c>
      <c r="AA87" s="37">
        <f>VLOOKUP(C87,'[1]ไตรมาส 1'!$C$7:$J$506,8,FALSE)</f>
        <v>0</v>
      </c>
      <c r="AB87" s="41">
        <f t="shared" si="13"/>
        <v>0</v>
      </c>
      <c r="AC87" s="37">
        <f t="shared" si="14"/>
        <v>0</v>
      </c>
      <c r="AD87" s="41">
        <f t="shared" si="15"/>
        <v>0</v>
      </c>
      <c r="AE87" s="8"/>
    </row>
    <row r="88" spans="1:31" ht="24.75" thickTop="1" thickBot="1" x14ac:dyDescent="0.25">
      <c r="A88" s="33">
        <f>'[1]ไตรมาส 1'!A88</f>
        <v>6302208</v>
      </c>
      <c r="B88" s="34" t="str">
        <f>'[1]ไตรมาส 1'!B88</f>
        <v>อบต. ลุงเขว้า</v>
      </c>
      <c r="C88" s="35" t="s">
        <v>186</v>
      </c>
      <c r="D88" s="36" t="s">
        <v>187</v>
      </c>
      <c r="E88" s="37">
        <v>10702</v>
      </c>
      <c r="F88" s="37">
        <v>0</v>
      </c>
      <c r="G88" s="37">
        <v>19652</v>
      </c>
      <c r="H88" s="37">
        <v>6353</v>
      </c>
      <c r="I88" s="37">
        <v>24001</v>
      </c>
      <c r="J88" s="37">
        <v>0</v>
      </c>
      <c r="K88" s="38" t="str">
        <f>W88</f>
        <v>80066</v>
      </c>
      <c r="L88" s="39" t="str">
        <f>X88</f>
        <v>กองทุนประกันสังคม</v>
      </c>
      <c r="M88" s="2"/>
      <c r="N88" s="40">
        <f>(E88+G88)-(F88+H88)</f>
        <v>24001</v>
      </c>
      <c r="O88" s="40">
        <f>(F88+H88)-(E88+G88)</f>
        <v>-24001</v>
      </c>
      <c r="P88" s="37">
        <f t="shared" si="16"/>
        <v>24001</v>
      </c>
      <c r="Q88" s="37">
        <f t="shared" si="16"/>
        <v>0</v>
      </c>
      <c r="R88" s="37">
        <f>(I88-P88)+(J88-Q88)</f>
        <v>0</v>
      </c>
      <c r="S88" s="41">
        <f t="shared" si="9"/>
        <v>0</v>
      </c>
      <c r="T88" s="8"/>
      <c r="U88" s="43" t="str">
        <f t="shared" si="10"/>
        <v>80066</v>
      </c>
      <c r="V88" s="43" t="str">
        <f t="shared" si="11"/>
        <v>กองทุนประกันสังคม</v>
      </c>
      <c r="W88" s="44" t="str">
        <f t="shared" si="12"/>
        <v>80066</v>
      </c>
      <c r="X88" s="39" t="str">
        <f t="shared" si="12"/>
        <v>กองทุนประกันสังคม</v>
      </c>
      <c r="Y88" s="45"/>
      <c r="Z88" s="37">
        <f>VLOOKUP(C88,'[1]ไตรมาส 1'!$C$7:$I$506,7,FALSE)</f>
        <v>10702</v>
      </c>
      <c r="AA88" s="37">
        <f>VLOOKUP(C88,'[1]ไตรมาส 1'!$C$7:$J$506,8,FALSE)</f>
        <v>0</v>
      </c>
      <c r="AB88" s="41">
        <f t="shared" si="13"/>
        <v>0</v>
      </c>
      <c r="AC88" s="37">
        <f t="shared" si="14"/>
        <v>0</v>
      </c>
      <c r="AD88" s="41">
        <f t="shared" si="15"/>
        <v>0</v>
      </c>
      <c r="AE88" s="8"/>
    </row>
    <row r="89" spans="1:31" ht="24.75" thickTop="1" thickBot="1" x14ac:dyDescent="0.25">
      <c r="A89" s="33">
        <f>'[1]ไตรมาส 1'!A89</f>
        <v>6302208</v>
      </c>
      <c r="B89" s="34" t="str">
        <f>'[1]ไตรมาส 1'!B89</f>
        <v>อบต. ลุงเขว้า</v>
      </c>
      <c r="C89" s="35" t="s">
        <v>188</v>
      </c>
      <c r="D89" s="36" t="s">
        <v>189</v>
      </c>
      <c r="E89" s="37">
        <v>53700</v>
      </c>
      <c r="F89" s="37">
        <v>0</v>
      </c>
      <c r="G89" s="37">
        <v>47329</v>
      </c>
      <c r="H89" s="37">
        <v>0</v>
      </c>
      <c r="I89" s="37">
        <v>101029</v>
      </c>
      <c r="J89" s="37">
        <v>0</v>
      </c>
      <c r="K89" s="38" t="str">
        <f>W89</f>
        <v xml:space="preserve"> </v>
      </c>
      <c r="L89" s="39" t="str">
        <f>X89</f>
        <v xml:space="preserve"> </v>
      </c>
      <c r="M89" s="2"/>
      <c r="N89" s="40">
        <f>(E89+G89)-(F89+H89)</f>
        <v>101029</v>
      </c>
      <c r="O89" s="40">
        <f>(F89+H89)-(E89+G89)</f>
        <v>-101029</v>
      </c>
      <c r="P89" s="37">
        <f t="shared" si="16"/>
        <v>101029</v>
      </c>
      <c r="Q89" s="37">
        <f t="shared" si="16"/>
        <v>0</v>
      </c>
      <c r="R89" s="37">
        <f>(I89-P89)+(J89-Q89)</f>
        <v>0</v>
      </c>
      <c r="S89" s="41">
        <f t="shared" si="9"/>
        <v>0</v>
      </c>
      <c r="T89" s="8"/>
      <c r="U89" s="43" t="e">
        <f t="shared" si="10"/>
        <v>#N/A</v>
      </c>
      <c r="V89" s="43" t="e">
        <f t="shared" si="11"/>
        <v>#N/A</v>
      </c>
      <c r="W89" s="44" t="str">
        <f t="shared" si="12"/>
        <v xml:space="preserve"> </v>
      </c>
      <c r="X89" s="39" t="str">
        <f t="shared" si="12"/>
        <v xml:space="preserve"> </v>
      </c>
      <c r="Y89" s="45"/>
      <c r="Z89" s="37">
        <f>VLOOKUP(C89,'[1]ไตรมาส 1'!$C$7:$I$506,7,FALSE)</f>
        <v>53700</v>
      </c>
      <c r="AA89" s="37">
        <f>VLOOKUP(C89,'[1]ไตรมาส 1'!$C$7:$J$506,8,FALSE)</f>
        <v>0</v>
      </c>
      <c r="AB89" s="41">
        <f t="shared" si="13"/>
        <v>0</v>
      </c>
      <c r="AC89" s="37">
        <f t="shared" si="14"/>
        <v>0</v>
      </c>
      <c r="AD89" s="41">
        <f t="shared" si="15"/>
        <v>0</v>
      </c>
      <c r="AE89" s="8"/>
    </row>
    <row r="90" spans="1:31" ht="24.75" thickTop="1" thickBot="1" x14ac:dyDescent="0.25">
      <c r="A90" s="33">
        <f>'[1]ไตรมาส 1'!A90</f>
        <v>6302208</v>
      </c>
      <c r="B90" s="34" t="str">
        <f>'[1]ไตรมาส 1'!B90</f>
        <v>อบต. ลุงเขว้า</v>
      </c>
      <c r="C90" s="35" t="s">
        <v>190</v>
      </c>
      <c r="D90" s="36" t="s">
        <v>191</v>
      </c>
      <c r="E90" s="37">
        <v>96830.8</v>
      </c>
      <c r="F90" s="37">
        <v>0</v>
      </c>
      <c r="G90" s="37">
        <v>0</v>
      </c>
      <c r="H90" s="37">
        <v>0</v>
      </c>
      <c r="I90" s="37">
        <v>96830.8</v>
      </c>
      <c r="J90" s="37">
        <v>0</v>
      </c>
      <c r="K90" s="38" t="str">
        <f>W90</f>
        <v xml:space="preserve"> </v>
      </c>
      <c r="L90" s="39" t="str">
        <f>X90</f>
        <v xml:space="preserve"> </v>
      </c>
      <c r="M90" s="2"/>
      <c r="N90" s="40">
        <f>(E90+G90)-(F90+H90)</f>
        <v>96830.8</v>
      </c>
      <c r="O90" s="40">
        <f>(F90+H90)-(E90+G90)</f>
        <v>-96830.8</v>
      </c>
      <c r="P90" s="37">
        <f t="shared" si="16"/>
        <v>96830.8</v>
      </c>
      <c r="Q90" s="37">
        <f t="shared" si="16"/>
        <v>0</v>
      </c>
      <c r="R90" s="37">
        <f>(I90-P90)+(J90-Q90)</f>
        <v>0</v>
      </c>
      <c r="S90" s="41">
        <f t="shared" si="9"/>
        <v>0</v>
      </c>
      <c r="T90" s="8"/>
      <c r="U90" s="43" t="e">
        <f t="shared" si="10"/>
        <v>#N/A</v>
      </c>
      <c r="V90" s="43" t="e">
        <f t="shared" si="11"/>
        <v>#N/A</v>
      </c>
      <c r="W90" s="44" t="str">
        <f t="shared" si="12"/>
        <v xml:space="preserve"> </v>
      </c>
      <c r="X90" s="39" t="str">
        <f t="shared" si="12"/>
        <v xml:space="preserve"> </v>
      </c>
      <c r="Y90" s="45"/>
      <c r="Z90" s="37">
        <f>VLOOKUP(C90,'[1]ไตรมาส 1'!$C$7:$I$506,7,FALSE)</f>
        <v>96830.8</v>
      </c>
      <c r="AA90" s="37">
        <f>VLOOKUP(C90,'[1]ไตรมาส 1'!$C$7:$J$506,8,FALSE)</f>
        <v>0</v>
      </c>
      <c r="AB90" s="41">
        <f t="shared" si="13"/>
        <v>0</v>
      </c>
      <c r="AC90" s="37">
        <f t="shared" si="14"/>
        <v>0</v>
      </c>
      <c r="AD90" s="41">
        <f t="shared" si="15"/>
        <v>0</v>
      </c>
      <c r="AE90" s="8"/>
    </row>
    <row r="91" spans="1:31" ht="24.75" thickTop="1" thickBot="1" x14ac:dyDescent="0.25">
      <c r="A91" s="33">
        <f>'[1]ไตรมาส 1'!A91</f>
        <v>6302208</v>
      </c>
      <c r="B91" s="34" t="str">
        <f>'[1]ไตรมาส 1'!B91</f>
        <v>อบต. ลุงเขว้า</v>
      </c>
      <c r="C91" s="35" t="s">
        <v>192</v>
      </c>
      <c r="D91" s="36" t="s">
        <v>193</v>
      </c>
      <c r="E91" s="37">
        <v>0</v>
      </c>
      <c r="F91" s="37">
        <v>0</v>
      </c>
      <c r="G91" s="37">
        <v>960</v>
      </c>
      <c r="H91" s="37">
        <v>0</v>
      </c>
      <c r="I91" s="37">
        <v>960</v>
      </c>
      <c r="J91" s="37">
        <v>0</v>
      </c>
      <c r="K91" s="38" t="str">
        <f>W91</f>
        <v>80067</v>
      </c>
      <c r="L91" s="39" t="str">
        <f>X91</f>
        <v>กองทุนเงินทดแทน</v>
      </c>
      <c r="M91" s="2"/>
      <c r="N91" s="40">
        <f>(E91+G91)-(F91+H91)</f>
        <v>960</v>
      </c>
      <c r="O91" s="40">
        <f>(F91+H91)-(E91+G91)</f>
        <v>-960</v>
      </c>
      <c r="P91" s="37">
        <f t="shared" si="16"/>
        <v>960</v>
      </c>
      <c r="Q91" s="37">
        <f t="shared" si="16"/>
        <v>0</v>
      </c>
      <c r="R91" s="37">
        <f>(I91-P91)+(J91-Q91)</f>
        <v>0</v>
      </c>
      <c r="S91" s="41">
        <f t="shared" si="9"/>
        <v>0</v>
      </c>
      <c r="T91" s="8"/>
      <c r="U91" s="43" t="str">
        <f t="shared" si="10"/>
        <v>80067</v>
      </c>
      <c r="V91" s="43" t="str">
        <f t="shared" si="11"/>
        <v>กองทุนเงินทดแทน</v>
      </c>
      <c r="W91" s="44" t="str">
        <f t="shared" si="12"/>
        <v>80067</v>
      </c>
      <c r="X91" s="39" t="str">
        <f t="shared" si="12"/>
        <v>กองทุนเงินทดแทน</v>
      </c>
      <c r="Y91" s="45"/>
      <c r="Z91" s="37" t="e">
        <f>VLOOKUP(C91,'[1]ไตรมาส 1'!$C$7:$I$506,7,FALSE)</f>
        <v>#N/A</v>
      </c>
      <c r="AA91" s="37" t="e">
        <f>VLOOKUP(C91,'[1]ไตรมาส 1'!$C$7:$J$506,8,FALSE)</f>
        <v>#N/A</v>
      </c>
      <c r="AB91" s="41" t="e">
        <f t="shared" si="13"/>
        <v>#N/A</v>
      </c>
      <c r="AC91" s="37" t="str">
        <f t="shared" si="14"/>
        <v>0</v>
      </c>
      <c r="AD91" s="41">
        <f t="shared" si="15"/>
        <v>0</v>
      </c>
      <c r="AE91" s="8"/>
    </row>
    <row r="92" spans="1:31" ht="24.75" thickTop="1" thickBot="1" x14ac:dyDescent="0.25">
      <c r="A92" s="33">
        <f>'[1]ไตรมาส 1'!A92</f>
        <v>6302208</v>
      </c>
      <c r="B92" s="34" t="str">
        <f>'[1]ไตรมาส 1'!B92</f>
        <v>อบต. ลุงเขว้า</v>
      </c>
      <c r="C92" s="35" t="s">
        <v>194</v>
      </c>
      <c r="D92" s="36" t="s">
        <v>195</v>
      </c>
      <c r="E92" s="37">
        <v>25000</v>
      </c>
      <c r="F92" s="37">
        <v>0</v>
      </c>
      <c r="G92" s="37">
        <v>39300</v>
      </c>
      <c r="H92" s="37">
        <v>20000</v>
      </c>
      <c r="I92" s="37">
        <v>44300</v>
      </c>
      <c r="J92" s="37">
        <v>0</v>
      </c>
      <c r="K92" s="38" t="str">
        <f>W92</f>
        <v xml:space="preserve"> </v>
      </c>
      <c r="L92" s="39" t="str">
        <f>X92</f>
        <v xml:space="preserve"> </v>
      </c>
      <c r="M92" s="2"/>
      <c r="N92" s="40">
        <f>(E92+G92)-(F92+H92)</f>
        <v>44300</v>
      </c>
      <c r="O92" s="40">
        <f>(F92+H92)-(E92+G92)</f>
        <v>-44300</v>
      </c>
      <c r="P92" s="37">
        <f t="shared" si="16"/>
        <v>44300</v>
      </c>
      <c r="Q92" s="37">
        <f t="shared" si="16"/>
        <v>0</v>
      </c>
      <c r="R92" s="37">
        <f>(I92-P92)+(J92-Q92)</f>
        <v>0</v>
      </c>
      <c r="S92" s="41">
        <f t="shared" si="9"/>
        <v>0</v>
      </c>
      <c r="T92" s="8"/>
      <c r="U92" s="43" t="e">
        <f t="shared" si="10"/>
        <v>#N/A</v>
      </c>
      <c r="V92" s="43" t="e">
        <f t="shared" si="11"/>
        <v>#N/A</v>
      </c>
      <c r="W92" s="44" t="str">
        <f t="shared" si="12"/>
        <v xml:space="preserve"> </v>
      </c>
      <c r="X92" s="39" t="str">
        <f t="shared" si="12"/>
        <v xml:space="preserve"> </v>
      </c>
      <c r="Y92" s="45"/>
      <c r="Z92" s="37">
        <f>VLOOKUP(C92,'[1]ไตรมาส 1'!$C$7:$I$506,7,FALSE)</f>
        <v>25000</v>
      </c>
      <c r="AA92" s="37">
        <f>VLOOKUP(C92,'[1]ไตรมาส 1'!$C$7:$J$506,8,FALSE)</f>
        <v>0</v>
      </c>
      <c r="AB92" s="41">
        <f t="shared" si="13"/>
        <v>0</v>
      </c>
      <c r="AC92" s="37">
        <f t="shared" si="14"/>
        <v>0</v>
      </c>
      <c r="AD92" s="41">
        <f t="shared" si="15"/>
        <v>0</v>
      </c>
      <c r="AE92" s="8"/>
    </row>
    <row r="93" spans="1:31" ht="24.75" thickTop="1" thickBot="1" x14ac:dyDescent="0.25">
      <c r="A93" s="33">
        <f>'[1]ไตรมาส 1'!A93</f>
        <v>6302208</v>
      </c>
      <c r="B93" s="34" t="str">
        <f>'[1]ไตรมาส 1'!B93</f>
        <v>อบต. ลุงเขว้า</v>
      </c>
      <c r="C93" s="35" t="s">
        <v>196</v>
      </c>
      <c r="D93" s="36" t="s">
        <v>197</v>
      </c>
      <c r="E93" s="37">
        <v>67984.800000000003</v>
      </c>
      <c r="F93" s="37">
        <v>0</v>
      </c>
      <c r="G93" s="37">
        <v>67984.800000000003</v>
      </c>
      <c r="H93" s="37">
        <v>0</v>
      </c>
      <c r="I93" s="37">
        <v>135969.60000000001</v>
      </c>
      <c r="J93" s="37">
        <v>0</v>
      </c>
      <c r="K93" s="38" t="str">
        <f>W93</f>
        <v xml:space="preserve"> </v>
      </c>
      <c r="L93" s="39" t="str">
        <f>X93</f>
        <v xml:space="preserve"> </v>
      </c>
      <c r="M93" s="2"/>
      <c r="N93" s="40">
        <f>(E93+G93)-(F93+H93)</f>
        <v>135969.60000000001</v>
      </c>
      <c r="O93" s="40">
        <f>(F93+H93)-(E93+G93)</f>
        <v>-135969.60000000001</v>
      </c>
      <c r="P93" s="37">
        <f t="shared" si="16"/>
        <v>135969.60000000001</v>
      </c>
      <c r="Q93" s="37">
        <f t="shared" si="16"/>
        <v>0</v>
      </c>
      <c r="R93" s="37">
        <f>(I93-P93)+(J93-Q93)</f>
        <v>0</v>
      </c>
      <c r="S93" s="41">
        <f t="shared" si="9"/>
        <v>0</v>
      </c>
      <c r="T93" s="8"/>
      <c r="U93" s="43" t="e">
        <f t="shared" si="10"/>
        <v>#N/A</v>
      </c>
      <c r="V93" s="43" t="e">
        <f t="shared" si="11"/>
        <v>#N/A</v>
      </c>
      <c r="W93" s="44" t="str">
        <f t="shared" si="12"/>
        <v xml:space="preserve"> </v>
      </c>
      <c r="X93" s="39" t="str">
        <f t="shared" si="12"/>
        <v xml:space="preserve"> </v>
      </c>
      <c r="Y93" s="45"/>
      <c r="Z93" s="37">
        <f>VLOOKUP(C93,'[1]ไตรมาส 1'!$C$7:$I$506,7,FALSE)</f>
        <v>67984.800000000003</v>
      </c>
      <c r="AA93" s="37">
        <f>VLOOKUP(C93,'[1]ไตรมาส 1'!$C$7:$J$506,8,FALSE)</f>
        <v>0</v>
      </c>
      <c r="AB93" s="41">
        <f t="shared" si="13"/>
        <v>0</v>
      </c>
      <c r="AC93" s="37">
        <f t="shared" si="14"/>
        <v>0</v>
      </c>
      <c r="AD93" s="41">
        <f t="shared" si="15"/>
        <v>0</v>
      </c>
      <c r="AE93" s="8"/>
    </row>
    <row r="94" spans="1:31" ht="24.75" thickTop="1" thickBot="1" x14ac:dyDescent="0.25">
      <c r="A94" s="33">
        <f>'[1]ไตรมาส 1'!A94</f>
        <v>6302208</v>
      </c>
      <c r="B94" s="34" t="str">
        <f>'[1]ไตรมาส 1'!B94</f>
        <v>อบต. ลุงเขว้า</v>
      </c>
      <c r="C94" s="35" t="s">
        <v>198</v>
      </c>
      <c r="D94" s="36" t="s">
        <v>199</v>
      </c>
      <c r="E94" s="37">
        <v>3900</v>
      </c>
      <c r="F94" s="37">
        <v>0</v>
      </c>
      <c r="G94" s="37">
        <v>11700</v>
      </c>
      <c r="H94" s="37">
        <v>0</v>
      </c>
      <c r="I94" s="37">
        <v>15600</v>
      </c>
      <c r="J94" s="37">
        <v>0</v>
      </c>
      <c r="K94" s="38" t="str">
        <f>W94</f>
        <v xml:space="preserve"> </v>
      </c>
      <c r="L94" s="39" t="str">
        <f>X94</f>
        <v xml:space="preserve"> </v>
      </c>
      <c r="M94" s="2"/>
      <c r="N94" s="40">
        <f>(E94+G94)-(F94+H94)</f>
        <v>15600</v>
      </c>
      <c r="O94" s="40">
        <f>(F94+H94)-(E94+G94)</f>
        <v>-15600</v>
      </c>
      <c r="P94" s="37">
        <f t="shared" si="16"/>
        <v>15600</v>
      </c>
      <c r="Q94" s="37">
        <f t="shared" si="16"/>
        <v>0</v>
      </c>
      <c r="R94" s="37">
        <f>(I94-P94)+(J94-Q94)</f>
        <v>0</v>
      </c>
      <c r="S94" s="41">
        <f t="shared" si="9"/>
        <v>0</v>
      </c>
      <c r="T94" s="8"/>
      <c r="U94" s="43" t="e">
        <f t="shared" si="10"/>
        <v>#N/A</v>
      </c>
      <c r="V94" s="43" t="e">
        <f t="shared" si="11"/>
        <v>#N/A</v>
      </c>
      <c r="W94" s="44" t="str">
        <f t="shared" si="12"/>
        <v xml:space="preserve"> </v>
      </c>
      <c r="X94" s="39" t="str">
        <f t="shared" si="12"/>
        <v xml:space="preserve"> </v>
      </c>
      <c r="Y94" s="45"/>
      <c r="Z94" s="37">
        <f>VLOOKUP(C94,'[1]ไตรมาส 1'!$C$7:$I$506,7,FALSE)</f>
        <v>3900</v>
      </c>
      <c r="AA94" s="37">
        <f>VLOOKUP(C94,'[1]ไตรมาส 1'!$C$7:$J$506,8,FALSE)</f>
        <v>0</v>
      </c>
      <c r="AB94" s="41">
        <f t="shared" si="13"/>
        <v>0</v>
      </c>
      <c r="AC94" s="37">
        <f t="shared" si="14"/>
        <v>0</v>
      </c>
      <c r="AD94" s="41">
        <f t="shared" si="15"/>
        <v>0</v>
      </c>
      <c r="AE94" s="8"/>
    </row>
    <row r="95" spans="1:31" ht="24.75" thickTop="1" thickBot="1" x14ac:dyDescent="0.25">
      <c r="A95" s="33">
        <f>'[1]ไตรมาส 1'!A95</f>
        <v>6302208</v>
      </c>
      <c r="B95" s="34" t="str">
        <f>'[1]ไตรมาส 1'!B95</f>
        <v>อบต. ลุงเขว้า</v>
      </c>
      <c r="C95" s="35" t="s">
        <v>200</v>
      </c>
      <c r="D95" s="36" t="s">
        <v>201</v>
      </c>
      <c r="E95" s="37">
        <v>0</v>
      </c>
      <c r="F95" s="37">
        <v>0</v>
      </c>
      <c r="G95" s="37">
        <v>1200</v>
      </c>
      <c r="H95" s="37">
        <v>0</v>
      </c>
      <c r="I95" s="37">
        <v>1200</v>
      </c>
      <c r="J95" s="37">
        <v>0</v>
      </c>
      <c r="K95" s="38" t="str">
        <f>W95</f>
        <v xml:space="preserve"> </v>
      </c>
      <c r="L95" s="39" t="str">
        <f>X95</f>
        <v xml:space="preserve"> </v>
      </c>
      <c r="M95" s="2"/>
      <c r="N95" s="40">
        <f>(E95+G95)-(F95+H95)</f>
        <v>1200</v>
      </c>
      <c r="O95" s="40">
        <f>(F95+H95)-(E95+G95)</f>
        <v>-1200</v>
      </c>
      <c r="P95" s="37">
        <f t="shared" si="16"/>
        <v>1200</v>
      </c>
      <c r="Q95" s="37">
        <f t="shared" si="16"/>
        <v>0</v>
      </c>
      <c r="R95" s="37">
        <f>(I95-P95)+(J95-Q95)</f>
        <v>0</v>
      </c>
      <c r="S95" s="41">
        <f t="shared" si="9"/>
        <v>0</v>
      </c>
      <c r="T95" s="8"/>
      <c r="U95" s="43" t="e">
        <f t="shared" si="10"/>
        <v>#N/A</v>
      </c>
      <c r="V95" s="43" t="e">
        <f t="shared" si="11"/>
        <v>#N/A</v>
      </c>
      <c r="W95" s="44" t="str">
        <f t="shared" si="12"/>
        <v xml:space="preserve"> </v>
      </c>
      <c r="X95" s="39" t="str">
        <f t="shared" si="12"/>
        <v xml:space="preserve"> </v>
      </c>
      <c r="Y95" s="45"/>
      <c r="Z95" s="37" t="e">
        <f>VLOOKUP(C95,'[1]ไตรมาส 1'!$C$7:$I$506,7,FALSE)</f>
        <v>#N/A</v>
      </c>
      <c r="AA95" s="37" t="e">
        <f>VLOOKUP(C95,'[1]ไตรมาส 1'!$C$7:$J$506,8,FALSE)</f>
        <v>#N/A</v>
      </c>
      <c r="AB95" s="41" t="e">
        <f t="shared" si="13"/>
        <v>#N/A</v>
      </c>
      <c r="AC95" s="37" t="str">
        <f t="shared" si="14"/>
        <v>0</v>
      </c>
      <c r="AD95" s="41">
        <f t="shared" si="15"/>
        <v>0</v>
      </c>
      <c r="AE95" s="8"/>
    </row>
    <row r="96" spans="1:31" ht="24.75" thickTop="1" thickBot="1" x14ac:dyDescent="0.25">
      <c r="A96" s="33">
        <f>'[1]ไตรมาส 1'!A96</f>
        <v>6302208</v>
      </c>
      <c r="B96" s="34" t="str">
        <f>'[1]ไตรมาส 1'!B96</f>
        <v>อบต. ลุงเขว้า</v>
      </c>
      <c r="C96" s="35" t="s">
        <v>202</v>
      </c>
      <c r="D96" s="36" t="s">
        <v>203</v>
      </c>
      <c r="E96" s="37">
        <v>0</v>
      </c>
      <c r="F96" s="37">
        <v>0</v>
      </c>
      <c r="G96" s="37">
        <v>4800</v>
      </c>
      <c r="H96" s="37">
        <v>0</v>
      </c>
      <c r="I96" s="37">
        <v>4800</v>
      </c>
      <c r="J96" s="37">
        <v>0</v>
      </c>
      <c r="K96" s="38" t="str">
        <f>W96</f>
        <v xml:space="preserve"> </v>
      </c>
      <c r="L96" s="39" t="str">
        <f>X96</f>
        <v xml:space="preserve"> </v>
      </c>
      <c r="M96" s="2"/>
      <c r="N96" s="40">
        <f>(E96+G96)-(F96+H96)</f>
        <v>4800</v>
      </c>
      <c r="O96" s="40">
        <f>(F96+H96)-(E96+G96)</f>
        <v>-4800</v>
      </c>
      <c r="P96" s="37">
        <f t="shared" si="16"/>
        <v>4800</v>
      </c>
      <c r="Q96" s="37">
        <f t="shared" si="16"/>
        <v>0</v>
      </c>
      <c r="R96" s="37">
        <f>(I96-P96)+(J96-Q96)</f>
        <v>0</v>
      </c>
      <c r="S96" s="41">
        <f t="shared" si="9"/>
        <v>0</v>
      </c>
      <c r="T96" s="8"/>
      <c r="U96" s="43" t="e">
        <f t="shared" si="10"/>
        <v>#N/A</v>
      </c>
      <c r="V96" s="43" t="e">
        <f t="shared" si="11"/>
        <v>#N/A</v>
      </c>
      <c r="W96" s="44" t="str">
        <f t="shared" si="12"/>
        <v xml:space="preserve"> </v>
      </c>
      <c r="X96" s="39" t="str">
        <f t="shared" si="12"/>
        <v xml:space="preserve"> </v>
      </c>
      <c r="Y96" s="45"/>
      <c r="Z96" s="37" t="e">
        <f>VLOOKUP(C96,'[1]ไตรมาส 1'!$C$7:$I$506,7,FALSE)</f>
        <v>#N/A</v>
      </c>
      <c r="AA96" s="37" t="e">
        <f>VLOOKUP(C96,'[1]ไตรมาส 1'!$C$7:$J$506,8,FALSE)</f>
        <v>#N/A</v>
      </c>
      <c r="AB96" s="41" t="e">
        <f t="shared" si="13"/>
        <v>#N/A</v>
      </c>
      <c r="AC96" s="37" t="str">
        <f t="shared" si="14"/>
        <v>0</v>
      </c>
      <c r="AD96" s="41">
        <f t="shared" si="15"/>
        <v>0</v>
      </c>
      <c r="AE96" s="8"/>
    </row>
    <row r="97" spans="1:31" ht="24.75" thickTop="1" thickBot="1" x14ac:dyDescent="0.25">
      <c r="A97" s="33">
        <f>'[1]ไตรมาส 1'!A97</f>
        <v>6302208</v>
      </c>
      <c r="B97" s="34" t="str">
        <f>'[1]ไตรมาส 1'!B97</f>
        <v>อบต. ลุงเขว้า</v>
      </c>
      <c r="C97" s="35" t="s">
        <v>204</v>
      </c>
      <c r="D97" s="36" t="s">
        <v>205</v>
      </c>
      <c r="E97" s="37">
        <v>900</v>
      </c>
      <c r="F97" s="37">
        <v>0</v>
      </c>
      <c r="G97" s="37">
        <v>1716</v>
      </c>
      <c r="H97" s="37">
        <v>0</v>
      </c>
      <c r="I97" s="37">
        <v>2616</v>
      </c>
      <c r="J97" s="37">
        <v>0</v>
      </c>
      <c r="K97" s="38" t="str">
        <f>W97</f>
        <v xml:space="preserve"> </v>
      </c>
      <c r="L97" s="39" t="str">
        <f>X97</f>
        <v xml:space="preserve"> </v>
      </c>
      <c r="M97" s="2"/>
      <c r="N97" s="40">
        <f>(E97+G97)-(F97+H97)</f>
        <v>2616</v>
      </c>
      <c r="O97" s="40">
        <f>(F97+H97)-(E97+G97)</f>
        <v>-2616</v>
      </c>
      <c r="P97" s="37">
        <f t="shared" si="16"/>
        <v>2616</v>
      </c>
      <c r="Q97" s="37">
        <f t="shared" si="16"/>
        <v>0</v>
      </c>
      <c r="R97" s="37">
        <f>(I97-P97)+(J97-Q97)</f>
        <v>0</v>
      </c>
      <c r="S97" s="41">
        <f t="shared" si="9"/>
        <v>0</v>
      </c>
      <c r="T97" s="8"/>
      <c r="U97" s="43" t="e">
        <f t="shared" si="10"/>
        <v>#N/A</v>
      </c>
      <c r="V97" s="43" t="e">
        <f t="shared" si="11"/>
        <v>#N/A</v>
      </c>
      <c r="W97" s="44" t="str">
        <f t="shared" si="12"/>
        <v xml:space="preserve"> </v>
      </c>
      <c r="X97" s="39" t="str">
        <f t="shared" si="12"/>
        <v xml:space="preserve"> </v>
      </c>
      <c r="Y97" s="45"/>
      <c r="Z97" s="37">
        <f>VLOOKUP(C97,'[1]ไตรมาส 1'!$C$7:$I$506,7,FALSE)</f>
        <v>900</v>
      </c>
      <c r="AA97" s="37">
        <f>VLOOKUP(C97,'[1]ไตรมาส 1'!$C$7:$J$506,8,FALSE)</f>
        <v>0</v>
      </c>
      <c r="AB97" s="41">
        <f t="shared" si="13"/>
        <v>0</v>
      </c>
      <c r="AC97" s="37">
        <f t="shared" si="14"/>
        <v>0</v>
      </c>
      <c r="AD97" s="41">
        <f t="shared" si="15"/>
        <v>0</v>
      </c>
      <c r="AE97" s="8"/>
    </row>
    <row r="98" spans="1:31" ht="24.75" thickTop="1" thickBot="1" x14ac:dyDescent="0.25">
      <c r="A98" s="33">
        <f>'[1]ไตรมาส 1'!A98</f>
        <v>6302208</v>
      </c>
      <c r="B98" s="34" t="str">
        <f>'[1]ไตรมาส 1'!B98</f>
        <v>อบต. ลุงเขว้า</v>
      </c>
      <c r="C98" s="35" t="s">
        <v>206</v>
      </c>
      <c r="D98" s="36" t="s">
        <v>207</v>
      </c>
      <c r="E98" s="37">
        <v>182804</v>
      </c>
      <c r="F98" s="37">
        <v>0</v>
      </c>
      <c r="G98" s="37">
        <v>307627</v>
      </c>
      <c r="H98" s="37">
        <v>77591</v>
      </c>
      <c r="I98" s="37">
        <v>412840</v>
      </c>
      <c r="J98" s="37">
        <v>0</v>
      </c>
      <c r="K98" s="38" t="str">
        <f>W98</f>
        <v xml:space="preserve"> </v>
      </c>
      <c r="L98" s="39" t="str">
        <f>X98</f>
        <v xml:space="preserve"> </v>
      </c>
      <c r="M98" s="2"/>
      <c r="N98" s="40">
        <f>(E98+G98)-(F98+H98)</f>
        <v>412840</v>
      </c>
      <c r="O98" s="40">
        <f>(F98+H98)-(E98+G98)</f>
        <v>-412840</v>
      </c>
      <c r="P98" s="37">
        <f t="shared" si="16"/>
        <v>412840</v>
      </c>
      <c r="Q98" s="37">
        <f t="shared" si="16"/>
        <v>0</v>
      </c>
      <c r="R98" s="37">
        <f>(I98-P98)+(J98-Q98)</f>
        <v>0</v>
      </c>
      <c r="S98" s="41">
        <f t="shared" si="9"/>
        <v>0</v>
      </c>
      <c r="T98" s="8"/>
      <c r="U98" s="43" t="e">
        <f t="shared" si="10"/>
        <v>#N/A</v>
      </c>
      <c r="V98" s="43" t="e">
        <f t="shared" si="11"/>
        <v>#N/A</v>
      </c>
      <c r="W98" s="44" t="str">
        <f t="shared" si="12"/>
        <v xml:space="preserve"> </v>
      </c>
      <c r="X98" s="39" t="str">
        <f t="shared" si="12"/>
        <v xml:space="preserve"> </v>
      </c>
      <c r="Y98" s="45"/>
      <c r="Z98" s="37">
        <f>VLOOKUP(C98,'[1]ไตรมาส 1'!$C$7:$I$506,7,FALSE)</f>
        <v>182804</v>
      </c>
      <c r="AA98" s="37">
        <f>VLOOKUP(C98,'[1]ไตรมาส 1'!$C$7:$J$506,8,FALSE)</f>
        <v>0</v>
      </c>
      <c r="AB98" s="41">
        <f t="shared" si="13"/>
        <v>0</v>
      </c>
      <c r="AC98" s="37">
        <f t="shared" si="14"/>
        <v>0</v>
      </c>
      <c r="AD98" s="41">
        <f t="shared" si="15"/>
        <v>0</v>
      </c>
      <c r="AE98" s="8"/>
    </row>
    <row r="99" spans="1:31" ht="24.75" thickTop="1" thickBot="1" x14ac:dyDescent="0.25">
      <c r="A99" s="33">
        <f>'[1]ไตรมาส 1'!A99</f>
        <v>6302208</v>
      </c>
      <c r="B99" s="34" t="str">
        <f>'[1]ไตรมาส 1'!B99</f>
        <v>อบต. ลุงเขว้า</v>
      </c>
      <c r="C99" s="35" t="s">
        <v>208</v>
      </c>
      <c r="D99" s="36" t="s">
        <v>209</v>
      </c>
      <c r="E99" s="37">
        <v>20400</v>
      </c>
      <c r="F99" s="37">
        <v>0</v>
      </c>
      <c r="G99" s="37">
        <v>72000</v>
      </c>
      <c r="H99" s="37">
        <v>0</v>
      </c>
      <c r="I99" s="37">
        <v>92400</v>
      </c>
      <c r="J99" s="37">
        <v>0</v>
      </c>
      <c r="K99" s="38" t="str">
        <f>W99</f>
        <v xml:space="preserve"> </v>
      </c>
      <c r="L99" s="39" t="str">
        <f>X99</f>
        <v xml:space="preserve"> </v>
      </c>
      <c r="M99" s="2"/>
      <c r="N99" s="40">
        <f>(E99+G99)-(F99+H99)</f>
        <v>92400</v>
      </c>
      <c r="O99" s="40">
        <f>(F99+H99)-(E99+G99)</f>
        <v>-92400</v>
      </c>
      <c r="P99" s="37">
        <f t="shared" si="16"/>
        <v>92400</v>
      </c>
      <c r="Q99" s="37">
        <f t="shared" si="16"/>
        <v>0</v>
      </c>
      <c r="R99" s="37">
        <f>(I99-P99)+(J99-Q99)</f>
        <v>0</v>
      </c>
      <c r="S99" s="41">
        <f t="shared" si="9"/>
        <v>0</v>
      </c>
      <c r="T99" s="8"/>
      <c r="U99" s="43" t="e">
        <f t="shared" si="10"/>
        <v>#N/A</v>
      </c>
      <c r="V99" s="43" t="e">
        <f t="shared" si="11"/>
        <v>#N/A</v>
      </c>
      <c r="W99" s="44" t="str">
        <f t="shared" si="12"/>
        <v xml:space="preserve"> </v>
      </c>
      <c r="X99" s="39" t="str">
        <f t="shared" si="12"/>
        <v xml:space="preserve"> </v>
      </c>
      <c r="Y99" s="45"/>
      <c r="Z99" s="37">
        <f>VLOOKUP(C99,'[1]ไตรมาส 1'!$C$7:$I$506,7,FALSE)</f>
        <v>20400</v>
      </c>
      <c r="AA99" s="37">
        <f>VLOOKUP(C99,'[1]ไตรมาส 1'!$C$7:$J$506,8,FALSE)</f>
        <v>0</v>
      </c>
      <c r="AB99" s="41">
        <f t="shared" si="13"/>
        <v>0</v>
      </c>
      <c r="AC99" s="37">
        <f t="shared" si="14"/>
        <v>0</v>
      </c>
      <c r="AD99" s="41">
        <f t="shared" si="15"/>
        <v>0</v>
      </c>
      <c r="AE99" s="8"/>
    </row>
    <row r="100" spans="1:31" ht="24.75" thickTop="1" thickBot="1" x14ac:dyDescent="0.25">
      <c r="A100" s="33">
        <f>'[1]ไตรมาส 1'!A100</f>
        <v>6302208</v>
      </c>
      <c r="B100" s="34" t="str">
        <f>'[1]ไตรมาส 1'!B100</f>
        <v>อบต. ลุงเขว้า</v>
      </c>
      <c r="C100" s="35" t="s">
        <v>210</v>
      </c>
      <c r="D100" s="36" t="s">
        <v>211</v>
      </c>
      <c r="E100" s="37">
        <v>299000</v>
      </c>
      <c r="F100" s="37">
        <v>0</v>
      </c>
      <c r="G100" s="37">
        <v>0</v>
      </c>
      <c r="H100" s="37">
        <v>0</v>
      </c>
      <c r="I100" s="37">
        <v>299000</v>
      </c>
      <c r="J100" s="37">
        <v>0</v>
      </c>
      <c r="K100" s="38" t="str">
        <f>W100</f>
        <v xml:space="preserve"> </v>
      </c>
      <c r="L100" s="39" t="str">
        <f>X100</f>
        <v xml:space="preserve"> </v>
      </c>
      <c r="M100" s="2"/>
      <c r="N100" s="40">
        <f>(E100+G100)-(F100+H100)</f>
        <v>299000</v>
      </c>
      <c r="O100" s="40">
        <f>(F100+H100)-(E100+G100)</f>
        <v>-299000</v>
      </c>
      <c r="P100" s="37">
        <f t="shared" si="16"/>
        <v>299000</v>
      </c>
      <c r="Q100" s="37">
        <f t="shared" si="16"/>
        <v>0</v>
      </c>
      <c r="R100" s="37">
        <f>(I100-P100)+(J100-Q100)</f>
        <v>0</v>
      </c>
      <c r="S100" s="41">
        <f t="shared" si="9"/>
        <v>0</v>
      </c>
      <c r="T100" s="8"/>
      <c r="U100" s="43" t="e">
        <f t="shared" si="10"/>
        <v>#N/A</v>
      </c>
      <c r="V100" s="43" t="e">
        <f t="shared" si="11"/>
        <v>#N/A</v>
      </c>
      <c r="W100" s="44" t="str">
        <f t="shared" si="12"/>
        <v xml:space="preserve"> </v>
      </c>
      <c r="X100" s="39" t="str">
        <f t="shared" si="12"/>
        <v xml:space="preserve"> </v>
      </c>
      <c r="Y100" s="45"/>
      <c r="Z100" s="37">
        <f>VLOOKUP(C100,'[1]ไตรมาส 1'!$C$7:$I$506,7,FALSE)</f>
        <v>299000</v>
      </c>
      <c r="AA100" s="37">
        <f>VLOOKUP(C100,'[1]ไตรมาส 1'!$C$7:$J$506,8,FALSE)</f>
        <v>0</v>
      </c>
      <c r="AB100" s="41">
        <f t="shared" si="13"/>
        <v>0</v>
      </c>
      <c r="AC100" s="37">
        <f t="shared" si="14"/>
        <v>0</v>
      </c>
      <c r="AD100" s="41">
        <f t="shared" si="15"/>
        <v>0</v>
      </c>
      <c r="AE100" s="8"/>
    </row>
    <row r="101" spans="1:31" ht="24.75" thickTop="1" thickBot="1" x14ac:dyDescent="0.25">
      <c r="A101" s="33">
        <f>'[1]ไตรมาส 1'!A101</f>
        <v>6302208</v>
      </c>
      <c r="B101" s="34" t="str">
        <f>'[1]ไตรมาส 1'!B101</f>
        <v>อบต. ลุงเขว้า</v>
      </c>
      <c r="C101" s="35" t="s">
        <v>212</v>
      </c>
      <c r="D101" s="36" t="s">
        <v>213</v>
      </c>
      <c r="E101" s="37">
        <v>18200</v>
      </c>
      <c r="F101" s="37">
        <v>0</v>
      </c>
      <c r="G101" s="37">
        <v>113900</v>
      </c>
      <c r="H101" s="37">
        <v>0</v>
      </c>
      <c r="I101" s="37">
        <v>132100</v>
      </c>
      <c r="J101" s="37">
        <v>0</v>
      </c>
      <c r="K101" s="38" t="str">
        <f>W101</f>
        <v xml:space="preserve"> </v>
      </c>
      <c r="L101" s="39" t="str">
        <f>X101</f>
        <v xml:space="preserve"> </v>
      </c>
      <c r="M101" s="2"/>
      <c r="N101" s="40">
        <f>(E101+G101)-(F101+H101)</f>
        <v>132100</v>
      </c>
      <c r="O101" s="40">
        <f>(F101+H101)-(E101+G101)</f>
        <v>-132100</v>
      </c>
      <c r="P101" s="37">
        <f t="shared" si="16"/>
        <v>132100</v>
      </c>
      <c r="Q101" s="37">
        <f t="shared" si="16"/>
        <v>0</v>
      </c>
      <c r="R101" s="37">
        <f>(I101-P101)+(J101-Q101)</f>
        <v>0</v>
      </c>
      <c r="S101" s="41">
        <f t="shared" si="9"/>
        <v>0</v>
      </c>
      <c r="T101" s="8"/>
      <c r="U101" s="43" t="e">
        <f t="shared" si="10"/>
        <v>#N/A</v>
      </c>
      <c r="V101" s="43" t="e">
        <f t="shared" si="11"/>
        <v>#N/A</v>
      </c>
      <c r="W101" s="44" t="str">
        <f t="shared" si="12"/>
        <v xml:space="preserve"> </v>
      </c>
      <c r="X101" s="39" t="str">
        <f t="shared" si="12"/>
        <v xml:space="preserve"> </v>
      </c>
      <c r="Y101" s="45"/>
      <c r="Z101" s="37">
        <f>VLOOKUP(C101,'[1]ไตรมาส 1'!$C$7:$I$506,7,FALSE)</f>
        <v>18200</v>
      </c>
      <c r="AA101" s="37">
        <f>VLOOKUP(C101,'[1]ไตรมาส 1'!$C$7:$J$506,8,FALSE)</f>
        <v>0</v>
      </c>
      <c r="AB101" s="41">
        <f t="shared" si="13"/>
        <v>0</v>
      </c>
      <c r="AC101" s="37">
        <f t="shared" si="14"/>
        <v>0</v>
      </c>
      <c r="AD101" s="41">
        <f t="shared" si="15"/>
        <v>0</v>
      </c>
      <c r="AE101" s="8"/>
    </row>
    <row r="102" spans="1:31" ht="24.75" thickTop="1" thickBot="1" x14ac:dyDescent="0.25">
      <c r="A102" s="33">
        <f>'[1]ไตรมาส 1'!A102</f>
        <v>6302208</v>
      </c>
      <c r="B102" s="34" t="str">
        <f>'[1]ไตรมาส 1'!B102</f>
        <v>อบต. ลุงเขว้า</v>
      </c>
      <c r="C102" s="35" t="s">
        <v>214</v>
      </c>
      <c r="D102" s="36" t="s">
        <v>215</v>
      </c>
      <c r="E102" s="37">
        <v>68173.38</v>
      </c>
      <c r="F102" s="37">
        <v>0</v>
      </c>
      <c r="G102" s="37">
        <v>147340</v>
      </c>
      <c r="H102" s="37">
        <v>0</v>
      </c>
      <c r="I102" s="37">
        <v>215513.38</v>
      </c>
      <c r="J102" s="37">
        <v>0</v>
      </c>
      <c r="K102" s="38" t="str">
        <f>W102</f>
        <v xml:space="preserve"> </v>
      </c>
      <c r="L102" s="39" t="str">
        <f>X102</f>
        <v xml:space="preserve"> </v>
      </c>
      <c r="M102" s="2"/>
      <c r="N102" s="40">
        <f>(E102+G102)-(F102+H102)</f>
        <v>215513.38</v>
      </c>
      <c r="O102" s="40">
        <f>(F102+H102)-(E102+G102)</f>
        <v>-215513.38</v>
      </c>
      <c r="P102" s="37">
        <f t="shared" si="16"/>
        <v>215513.38</v>
      </c>
      <c r="Q102" s="37">
        <f t="shared" si="16"/>
        <v>0</v>
      </c>
      <c r="R102" s="37">
        <f>(I102-P102)+(J102-Q102)</f>
        <v>0</v>
      </c>
      <c r="S102" s="41">
        <f t="shared" si="9"/>
        <v>0</v>
      </c>
      <c r="T102" s="8"/>
      <c r="U102" s="43" t="e">
        <f t="shared" si="10"/>
        <v>#N/A</v>
      </c>
      <c r="V102" s="43" t="e">
        <f t="shared" si="11"/>
        <v>#N/A</v>
      </c>
      <c r="W102" s="44" t="str">
        <f t="shared" si="12"/>
        <v xml:space="preserve"> </v>
      </c>
      <c r="X102" s="39" t="str">
        <f t="shared" si="12"/>
        <v xml:space="preserve"> </v>
      </c>
      <c r="Y102" s="45"/>
      <c r="Z102" s="37">
        <f>VLOOKUP(C102,'[1]ไตรมาส 1'!$C$7:$I$506,7,FALSE)</f>
        <v>68173.38</v>
      </c>
      <c r="AA102" s="37">
        <f>VLOOKUP(C102,'[1]ไตรมาส 1'!$C$7:$J$506,8,FALSE)</f>
        <v>0</v>
      </c>
      <c r="AB102" s="41">
        <f t="shared" si="13"/>
        <v>0</v>
      </c>
      <c r="AC102" s="37">
        <f t="shared" si="14"/>
        <v>0</v>
      </c>
      <c r="AD102" s="41">
        <f t="shared" si="15"/>
        <v>0</v>
      </c>
      <c r="AE102" s="8"/>
    </row>
    <row r="103" spans="1:31" ht="24.75" thickTop="1" thickBot="1" x14ac:dyDescent="0.25">
      <c r="A103" s="33">
        <f>'[1]ไตรมาส 1'!A103</f>
        <v>6302208</v>
      </c>
      <c r="B103" s="34" t="str">
        <f>'[1]ไตรมาส 1'!B103</f>
        <v>อบต. ลุงเขว้า</v>
      </c>
      <c r="C103" s="35" t="s">
        <v>216</v>
      </c>
      <c r="D103" s="36" t="s">
        <v>217</v>
      </c>
      <c r="E103" s="37">
        <v>30862.74</v>
      </c>
      <c r="F103" s="37">
        <v>0</v>
      </c>
      <c r="G103" s="37">
        <v>39369.910000000003</v>
      </c>
      <c r="H103" s="37">
        <v>0</v>
      </c>
      <c r="I103" s="37">
        <v>70232.649999999994</v>
      </c>
      <c r="J103" s="37">
        <v>0</v>
      </c>
      <c r="K103" s="38" t="str">
        <f>W103</f>
        <v>50506</v>
      </c>
      <c r="L103" s="39" t="str">
        <f>X103</f>
        <v>การไฟฟ้าส่วนภูมิภาค</v>
      </c>
      <c r="M103" s="2"/>
      <c r="N103" s="40">
        <f>(E103+G103)-(F103+H103)</f>
        <v>70232.650000000009</v>
      </c>
      <c r="O103" s="40">
        <f>(F103+H103)-(E103+G103)</f>
        <v>-70232.650000000009</v>
      </c>
      <c r="P103" s="37">
        <f t="shared" si="16"/>
        <v>70232.650000000009</v>
      </c>
      <c r="Q103" s="37">
        <f t="shared" si="16"/>
        <v>0</v>
      </c>
      <c r="R103" s="37">
        <f>(I103-P103)+(J103-Q103)</f>
        <v>-1.4551915228366852E-11</v>
      </c>
      <c r="S103" s="41">
        <f t="shared" si="9"/>
        <v>0</v>
      </c>
      <c r="T103" s="8"/>
      <c r="U103" s="43" t="str">
        <f t="shared" si="10"/>
        <v>50506</v>
      </c>
      <c r="V103" s="43" t="str">
        <f t="shared" si="11"/>
        <v>การไฟฟ้าส่วนภูมิภาค</v>
      </c>
      <c r="W103" s="44" t="str">
        <f t="shared" si="12"/>
        <v>50506</v>
      </c>
      <c r="X103" s="39" t="str">
        <f t="shared" si="12"/>
        <v>การไฟฟ้าส่วนภูมิภาค</v>
      </c>
      <c r="Y103" s="45"/>
      <c r="Z103" s="37">
        <f>VLOOKUP(C103,'[1]ไตรมาส 1'!$C$7:$I$506,7,FALSE)</f>
        <v>30862.74</v>
      </c>
      <c r="AA103" s="37">
        <f>VLOOKUP(C103,'[1]ไตรมาส 1'!$C$7:$J$506,8,FALSE)</f>
        <v>0</v>
      </c>
      <c r="AB103" s="41">
        <f t="shared" si="13"/>
        <v>0</v>
      </c>
      <c r="AC103" s="37">
        <f t="shared" si="14"/>
        <v>0</v>
      </c>
      <c r="AD103" s="41">
        <f t="shared" si="15"/>
        <v>0</v>
      </c>
      <c r="AE103" s="8"/>
    </row>
    <row r="104" spans="1:31" ht="24.75" thickTop="1" thickBot="1" x14ac:dyDescent="0.25">
      <c r="A104" s="33">
        <f>'[1]ไตรมาส 1'!A104</f>
        <v>6302208</v>
      </c>
      <c r="B104" s="34" t="str">
        <f>'[1]ไตรมาส 1'!B104</f>
        <v>อบต. ลุงเขว้า</v>
      </c>
      <c r="C104" s="35" t="s">
        <v>218</v>
      </c>
      <c r="D104" s="36" t="s">
        <v>219</v>
      </c>
      <c r="E104" s="37">
        <v>1312.89</v>
      </c>
      <c r="F104" s="37">
        <v>0</v>
      </c>
      <c r="G104" s="37">
        <v>862.42</v>
      </c>
      <c r="H104" s="37">
        <v>0</v>
      </c>
      <c r="I104" s="37">
        <v>2175.31</v>
      </c>
      <c r="J104" s="37">
        <v>0</v>
      </c>
      <c r="K104" s="38" t="str">
        <f>W104</f>
        <v>50320</v>
      </c>
      <c r="L104" s="39" t="str">
        <f>X104</f>
        <v>บริษัท โทรคมนาคมแห่งชาติ จำกัด (มหาชน)</v>
      </c>
      <c r="M104" s="2"/>
      <c r="N104" s="40">
        <f>(E104+G104)-(F104+H104)</f>
        <v>2175.31</v>
      </c>
      <c r="O104" s="40">
        <f>(F104+H104)-(E104+G104)</f>
        <v>-2175.31</v>
      </c>
      <c r="P104" s="37">
        <f t="shared" si="16"/>
        <v>2175.31</v>
      </c>
      <c r="Q104" s="37">
        <f t="shared" si="16"/>
        <v>0</v>
      </c>
      <c r="R104" s="37">
        <f>(I104-P104)+(J104-Q104)</f>
        <v>0</v>
      </c>
      <c r="S104" s="41">
        <f t="shared" si="9"/>
        <v>0</v>
      </c>
      <c r="T104" s="8"/>
      <c r="U104" s="43" t="str">
        <f t="shared" si="10"/>
        <v>50320</v>
      </c>
      <c r="V104" s="43" t="str">
        <f t="shared" si="11"/>
        <v>บริษัท โทรคมนาคมแห่งชาติ จำกัด (มหาชน)</v>
      </c>
      <c r="W104" s="44" t="str">
        <f t="shared" si="12"/>
        <v>50320</v>
      </c>
      <c r="X104" s="39" t="str">
        <f t="shared" si="12"/>
        <v>บริษัท โทรคมนาคมแห่งชาติ จำกัด (มหาชน)</v>
      </c>
      <c r="Y104" s="45"/>
      <c r="Z104" s="37">
        <f>VLOOKUP(C104,'[1]ไตรมาส 1'!$C$7:$I$506,7,FALSE)</f>
        <v>1312.89</v>
      </c>
      <c r="AA104" s="37">
        <f>VLOOKUP(C104,'[1]ไตรมาส 1'!$C$7:$J$506,8,FALSE)</f>
        <v>0</v>
      </c>
      <c r="AB104" s="41">
        <f t="shared" si="13"/>
        <v>0</v>
      </c>
      <c r="AC104" s="37">
        <f t="shared" si="14"/>
        <v>0</v>
      </c>
      <c r="AD104" s="41">
        <f t="shared" si="15"/>
        <v>0</v>
      </c>
      <c r="AE104" s="8"/>
    </row>
    <row r="105" spans="1:31" ht="24.75" thickTop="1" thickBot="1" x14ac:dyDescent="0.25">
      <c r="A105" s="33">
        <f>'[1]ไตรมาส 1'!A105</f>
        <v>6302208</v>
      </c>
      <c r="B105" s="34" t="str">
        <f>'[1]ไตรมาส 1'!B105</f>
        <v>อบต. ลุงเขว้า</v>
      </c>
      <c r="C105" s="35" t="s">
        <v>220</v>
      </c>
      <c r="D105" s="36" t="s">
        <v>221</v>
      </c>
      <c r="E105" s="37">
        <v>3527.79</v>
      </c>
      <c r="F105" s="37">
        <v>0</v>
      </c>
      <c r="G105" s="37">
        <v>2351.86</v>
      </c>
      <c r="H105" s="37">
        <v>0</v>
      </c>
      <c r="I105" s="37">
        <v>5879.65</v>
      </c>
      <c r="J105" s="37">
        <v>0</v>
      </c>
      <c r="K105" s="38" t="str">
        <f>W105</f>
        <v>50320</v>
      </c>
      <c r="L105" s="39" t="str">
        <f>X105</f>
        <v>บริษัท โทรคมนาคมแห่งชาติ จำกัด (มหาชน)</v>
      </c>
      <c r="M105" s="2"/>
      <c r="N105" s="40">
        <f>(E105+G105)-(F105+H105)</f>
        <v>5879.65</v>
      </c>
      <c r="O105" s="40">
        <f>(F105+H105)-(E105+G105)</f>
        <v>-5879.65</v>
      </c>
      <c r="P105" s="37">
        <f t="shared" si="16"/>
        <v>5879.65</v>
      </c>
      <c r="Q105" s="37">
        <f t="shared" si="16"/>
        <v>0</v>
      </c>
      <c r="R105" s="37">
        <f>(I105-P105)+(J105-Q105)</f>
        <v>0</v>
      </c>
      <c r="S105" s="41">
        <f t="shared" si="9"/>
        <v>0</v>
      </c>
      <c r="T105" s="8"/>
      <c r="U105" s="43" t="str">
        <f t="shared" si="10"/>
        <v>50320</v>
      </c>
      <c r="V105" s="43" t="str">
        <f t="shared" si="11"/>
        <v>บริษัท โทรคมนาคมแห่งชาติ จำกัด (มหาชน)</v>
      </c>
      <c r="W105" s="44" t="str">
        <f t="shared" si="12"/>
        <v>50320</v>
      </c>
      <c r="X105" s="39" t="str">
        <f t="shared" si="12"/>
        <v>บริษัท โทรคมนาคมแห่งชาติ จำกัด (มหาชน)</v>
      </c>
      <c r="Y105" s="45"/>
      <c r="Z105" s="37">
        <f>VLOOKUP(C105,'[1]ไตรมาส 1'!$C$7:$I$506,7,FALSE)</f>
        <v>3527.79</v>
      </c>
      <c r="AA105" s="37">
        <f>VLOOKUP(C105,'[1]ไตรมาส 1'!$C$7:$J$506,8,FALSE)</f>
        <v>0</v>
      </c>
      <c r="AB105" s="41">
        <f t="shared" si="13"/>
        <v>0</v>
      </c>
      <c r="AC105" s="37">
        <f t="shared" si="14"/>
        <v>0</v>
      </c>
      <c r="AD105" s="41">
        <f t="shared" si="15"/>
        <v>0</v>
      </c>
      <c r="AE105" s="8"/>
    </row>
    <row r="106" spans="1:31" ht="24.75" thickTop="1" thickBot="1" x14ac:dyDescent="0.25">
      <c r="A106" s="33">
        <f>'[1]ไตรมาส 1'!A106</f>
        <v>6302208</v>
      </c>
      <c r="B106" s="34" t="str">
        <f>'[1]ไตรมาส 1'!B106</f>
        <v>อบต. ลุงเขว้า</v>
      </c>
      <c r="C106" s="35" t="s">
        <v>222</v>
      </c>
      <c r="D106" s="36" t="s">
        <v>223</v>
      </c>
      <c r="E106" s="37">
        <v>0</v>
      </c>
      <c r="F106" s="37">
        <v>0</v>
      </c>
      <c r="G106" s="37">
        <v>20200</v>
      </c>
      <c r="H106" s="37">
        <v>0</v>
      </c>
      <c r="I106" s="37">
        <v>20200</v>
      </c>
      <c r="J106" s="37">
        <v>0</v>
      </c>
      <c r="K106" s="38" t="str">
        <f>W106</f>
        <v xml:space="preserve"> </v>
      </c>
      <c r="L106" s="39" t="str">
        <f>X106</f>
        <v xml:space="preserve"> </v>
      </c>
      <c r="M106" s="2"/>
      <c r="N106" s="40">
        <f>(E106+G106)-(F106+H106)</f>
        <v>20200</v>
      </c>
      <c r="O106" s="40">
        <f>(F106+H106)-(E106+G106)</f>
        <v>-20200</v>
      </c>
      <c r="P106" s="37">
        <f t="shared" si="16"/>
        <v>20200</v>
      </c>
      <c r="Q106" s="37">
        <f t="shared" si="16"/>
        <v>0</v>
      </c>
      <c r="R106" s="37">
        <f>(I106-P106)+(J106-Q106)</f>
        <v>0</v>
      </c>
      <c r="S106" s="41">
        <f t="shared" si="9"/>
        <v>0</v>
      </c>
      <c r="T106" s="8"/>
      <c r="U106" s="43" t="e">
        <f t="shared" si="10"/>
        <v>#N/A</v>
      </c>
      <c r="V106" s="43" t="e">
        <f t="shared" si="11"/>
        <v>#N/A</v>
      </c>
      <c r="W106" s="44" t="str">
        <f t="shared" si="12"/>
        <v xml:space="preserve"> </v>
      </c>
      <c r="X106" s="39" t="str">
        <f t="shared" si="12"/>
        <v xml:space="preserve"> </v>
      </c>
      <c r="Y106" s="45"/>
      <c r="Z106" s="37" t="e">
        <f>VLOOKUP(C106,'[1]ไตรมาส 1'!$C$7:$I$506,7,FALSE)</f>
        <v>#N/A</v>
      </c>
      <c r="AA106" s="37" t="e">
        <f>VLOOKUP(C106,'[1]ไตรมาส 1'!$C$7:$J$506,8,FALSE)</f>
        <v>#N/A</v>
      </c>
      <c r="AB106" s="41" t="e">
        <f t="shared" si="13"/>
        <v>#N/A</v>
      </c>
      <c r="AC106" s="37" t="str">
        <f t="shared" si="14"/>
        <v>0</v>
      </c>
      <c r="AD106" s="41">
        <f t="shared" si="15"/>
        <v>0</v>
      </c>
      <c r="AE106" s="8"/>
    </row>
    <row r="107" spans="1:31" ht="24.75" thickTop="1" thickBot="1" x14ac:dyDescent="0.25">
      <c r="A107" s="33">
        <f>'[1]ไตรมาส 1'!A107</f>
        <v>6302208</v>
      </c>
      <c r="B107" s="34" t="str">
        <f>'[1]ไตรมาส 1'!B107</f>
        <v>อบต. ลุงเขว้า</v>
      </c>
      <c r="C107" s="35" t="s">
        <v>224</v>
      </c>
      <c r="D107" s="36" t="s">
        <v>225</v>
      </c>
      <c r="E107" s="37">
        <v>8375</v>
      </c>
      <c r="F107" s="37">
        <v>0</v>
      </c>
      <c r="G107" s="37">
        <v>14395</v>
      </c>
      <c r="H107" s="37">
        <v>0</v>
      </c>
      <c r="I107" s="37">
        <v>22770</v>
      </c>
      <c r="J107" s="37">
        <v>0</v>
      </c>
      <c r="K107" s="38" t="str">
        <f>W107</f>
        <v xml:space="preserve"> </v>
      </c>
      <c r="L107" s="39" t="str">
        <f>X107</f>
        <v xml:space="preserve"> </v>
      </c>
      <c r="M107" s="2"/>
      <c r="N107" s="40">
        <f>(E107+G107)-(F107+H107)</f>
        <v>22770</v>
      </c>
      <c r="O107" s="40">
        <f>(F107+H107)-(E107+G107)</f>
        <v>-22770</v>
      </c>
      <c r="P107" s="37">
        <f t="shared" si="16"/>
        <v>22770</v>
      </c>
      <c r="Q107" s="37">
        <f t="shared" si="16"/>
        <v>0</v>
      </c>
      <c r="R107" s="37">
        <f>(I107-P107)+(J107-Q107)</f>
        <v>0</v>
      </c>
      <c r="S107" s="41">
        <f t="shared" si="9"/>
        <v>0</v>
      </c>
      <c r="T107" s="8"/>
      <c r="U107" s="43" t="e">
        <f t="shared" si="10"/>
        <v>#N/A</v>
      </c>
      <c r="V107" s="43" t="e">
        <f t="shared" si="11"/>
        <v>#N/A</v>
      </c>
      <c r="W107" s="44" t="str">
        <f t="shared" si="12"/>
        <v xml:space="preserve"> </v>
      </c>
      <c r="X107" s="39" t="str">
        <f t="shared" si="12"/>
        <v xml:space="preserve"> </v>
      </c>
      <c r="Y107" s="45"/>
      <c r="Z107" s="37">
        <f>VLOOKUP(C107,'[1]ไตรมาส 1'!$C$7:$I$506,7,FALSE)</f>
        <v>8375</v>
      </c>
      <c r="AA107" s="37">
        <f>VLOOKUP(C107,'[1]ไตรมาส 1'!$C$7:$J$506,8,FALSE)</f>
        <v>0</v>
      </c>
      <c r="AB107" s="41">
        <f t="shared" si="13"/>
        <v>0</v>
      </c>
      <c r="AC107" s="37">
        <f t="shared" si="14"/>
        <v>0</v>
      </c>
      <c r="AD107" s="41">
        <f t="shared" si="15"/>
        <v>0</v>
      </c>
      <c r="AE107" s="8"/>
    </row>
    <row r="108" spans="1:31" ht="24.75" thickTop="1" thickBot="1" x14ac:dyDescent="0.25">
      <c r="A108" s="33">
        <f>'[1]ไตรมาส 1'!A108</f>
        <v>6302208</v>
      </c>
      <c r="B108" s="34" t="str">
        <f>'[1]ไตรมาส 1'!B108</f>
        <v>อบต. ลุงเขว้า</v>
      </c>
      <c r="C108" s="35" t="s">
        <v>226</v>
      </c>
      <c r="D108" s="36" t="s">
        <v>227</v>
      </c>
      <c r="E108" s="37">
        <v>1200</v>
      </c>
      <c r="F108" s="37">
        <v>0</v>
      </c>
      <c r="G108" s="37">
        <v>10387</v>
      </c>
      <c r="H108" s="37">
        <v>0</v>
      </c>
      <c r="I108" s="37">
        <v>11587</v>
      </c>
      <c r="J108" s="37">
        <v>0</v>
      </c>
      <c r="K108" s="38" t="str">
        <f>W108</f>
        <v xml:space="preserve"> </v>
      </c>
      <c r="L108" s="39" t="str">
        <f>X108</f>
        <v xml:space="preserve"> </v>
      </c>
      <c r="M108" s="2"/>
      <c r="N108" s="40">
        <f>(E108+G108)-(F108+H108)</f>
        <v>11587</v>
      </c>
      <c r="O108" s="40">
        <f>(F108+H108)-(E108+G108)</f>
        <v>-11587</v>
      </c>
      <c r="P108" s="37">
        <f t="shared" si="16"/>
        <v>11587</v>
      </c>
      <c r="Q108" s="37">
        <f t="shared" si="16"/>
        <v>0</v>
      </c>
      <c r="R108" s="37">
        <f>(I108-P108)+(J108-Q108)</f>
        <v>0</v>
      </c>
      <c r="S108" s="41">
        <f t="shared" si="9"/>
        <v>0</v>
      </c>
      <c r="T108" s="8"/>
      <c r="U108" s="43" t="e">
        <f t="shared" si="10"/>
        <v>#N/A</v>
      </c>
      <c r="V108" s="43" t="e">
        <f t="shared" si="11"/>
        <v>#N/A</v>
      </c>
      <c r="W108" s="44" t="str">
        <f t="shared" si="12"/>
        <v xml:space="preserve"> </v>
      </c>
      <c r="X108" s="39" t="str">
        <f t="shared" si="12"/>
        <v xml:space="preserve"> </v>
      </c>
      <c r="Y108" s="45"/>
      <c r="Z108" s="37">
        <f>VLOOKUP(C108,'[1]ไตรมาส 1'!$C$7:$I$506,7,FALSE)</f>
        <v>1200</v>
      </c>
      <c r="AA108" s="37">
        <f>VLOOKUP(C108,'[1]ไตรมาส 1'!$C$7:$J$506,8,FALSE)</f>
        <v>0</v>
      </c>
      <c r="AB108" s="41">
        <f t="shared" si="13"/>
        <v>0</v>
      </c>
      <c r="AC108" s="37">
        <f t="shared" si="14"/>
        <v>0</v>
      </c>
      <c r="AD108" s="41">
        <f t="shared" si="15"/>
        <v>0</v>
      </c>
      <c r="AE108" s="8"/>
    </row>
    <row r="109" spans="1:31" ht="24.75" thickTop="1" thickBot="1" x14ac:dyDescent="0.25">
      <c r="A109" s="33">
        <f>'[1]ไตรมาส 1'!A109</f>
        <v>6302208</v>
      </c>
      <c r="B109" s="34" t="str">
        <f>'[1]ไตรมาส 1'!B109</f>
        <v>อบต. ลุงเขว้า</v>
      </c>
      <c r="C109" s="35" t="s">
        <v>228</v>
      </c>
      <c r="D109" s="36" t="s">
        <v>229</v>
      </c>
      <c r="E109" s="37">
        <v>21450</v>
      </c>
      <c r="F109" s="37">
        <v>0</v>
      </c>
      <c r="G109" s="37">
        <v>68200</v>
      </c>
      <c r="H109" s="37">
        <v>0</v>
      </c>
      <c r="I109" s="37">
        <v>89650</v>
      </c>
      <c r="J109" s="37">
        <v>0</v>
      </c>
      <c r="K109" s="38" t="str">
        <f>W109</f>
        <v xml:space="preserve"> </v>
      </c>
      <c r="L109" s="39" t="str">
        <f>X109</f>
        <v xml:space="preserve"> </v>
      </c>
      <c r="M109" s="2"/>
      <c r="N109" s="40">
        <f>(E109+G109)-(F109+H109)</f>
        <v>89650</v>
      </c>
      <c r="O109" s="40">
        <f>(F109+H109)-(E109+G109)</f>
        <v>-89650</v>
      </c>
      <c r="P109" s="37">
        <f t="shared" si="16"/>
        <v>89650</v>
      </c>
      <c r="Q109" s="37">
        <f t="shared" si="16"/>
        <v>0</v>
      </c>
      <c r="R109" s="37">
        <f>(I109-P109)+(J109-Q109)</f>
        <v>0</v>
      </c>
      <c r="S109" s="41">
        <f t="shared" si="9"/>
        <v>0</v>
      </c>
      <c r="T109" s="8"/>
      <c r="U109" s="43" t="e">
        <f t="shared" si="10"/>
        <v>#N/A</v>
      </c>
      <c r="V109" s="43" t="e">
        <f t="shared" si="11"/>
        <v>#N/A</v>
      </c>
      <c r="W109" s="44" t="str">
        <f t="shared" si="12"/>
        <v xml:space="preserve"> </v>
      </c>
      <c r="X109" s="39" t="str">
        <f t="shared" si="12"/>
        <v xml:space="preserve"> </v>
      </c>
      <c r="Y109" s="45"/>
      <c r="Z109" s="37">
        <f>VLOOKUP(C109,'[1]ไตรมาส 1'!$C$7:$I$506,7,FALSE)</f>
        <v>21450</v>
      </c>
      <c r="AA109" s="37">
        <f>VLOOKUP(C109,'[1]ไตรมาส 1'!$C$7:$J$506,8,FALSE)</f>
        <v>0</v>
      </c>
      <c r="AB109" s="41">
        <f t="shared" si="13"/>
        <v>0</v>
      </c>
      <c r="AC109" s="37">
        <f t="shared" si="14"/>
        <v>0</v>
      </c>
      <c r="AD109" s="41">
        <f t="shared" si="15"/>
        <v>0</v>
      </c>
      <c r="AE109" s="8"/>
    </row>
    <row r="110" spans="1:31" ht="24.75" thickTop="1" thickBot="1" x14ac:dyDescent="0.25">
      <c r="A110" s="33">
        <f>'[1]ไตรมาส 1'!A110</f>
        <v>6302208</v>
      </c>
      <c r="B110" s="34" t="str">
        <f>'[1]ไตรมาส 1'!B110</f>
        <v>อบต. ลุงเขว้า</v>
      </c>
      <c r="C110" s="35" t="s">
        <v>230</v>
      </c>
      <c r="D110" s="36" t="s">
        <v>231</v>
      </c>
      <c r="E110" s="37">
        <v>38007.33</v>
      </c>
      <c r="F110" s="37">
        <v>0</v>
      </c>
      <c r="G110" s="37">
        <v>43710</v>
      </c>
      <c r="H110" s="37">
        <v>0</v>
      </c>
      <c r="I110" s="37">
        <v>81717.33</v>
      </c>
      <c r="J110" s="37">
        <v>0</v>
      </c>
      <c r="K110" s="38" t="str">
        <f>W110</f>
        <v xml:space="preserve"> </v>
      </c>
      <c r="L110" s="39" t="str">
        <f>X110</f>
        <v xml:space="preserve"> </v>
      </c>
      <c r="M110" s="2"/>
      <c r="N110" s="40">
        <f>(E110+G110)-(F110+H110)</f>
        <v>81717.33</v>
      </c>
      <c r="O110" s="40">
        <f>(F110+H110)-(E110+G110)</f>
        <v>-81717.33</v>
      </c>
      <c r="P110" s="37">
        <f t="shared" si="16"/>
        <v>81717.33</v>
      </c>
      <c r="Q110" s="37">
        <f t="shared" si="16"/>
        <v>0</v>
      </c>
      <c r="R110" s="37">
        <f>(I110-P110)+(J110-Q110)</f>
        <v>0</v>
      </c>
      <c r="S110" s="41">
        <f t="shared" si="9"/>
        <v>0</v>
      </c>
      <c r="T110" s="8"/>
      <c r="U110" s="43" t="e">
        <f t="shared" si="10"/>
        <v>#N/A</v>
      </c>
      <c r="V110" s="43" t="e">
        <f t="shared" si="11"/>
        <v>#N/A</v>
      </c>
      <c r="W110" s="44" t="str">
        <f t="shared" si="12"/>
        <v xml:space="preserve"> </v>
      </c>
      <c r="X110" s="39" t="str">
        <f t="shared" si="12"/>
        <v xml:space="preserve"> </v>
      </c>
      <c r="Y110" s="45"/>
      <c r="Z110" s="37">
        <f>VLOOKUP(C110,'[1]ไตรมาส 1'!$C$7:$I$506,7,FALSE)</f>
        <v>38007.33</v>
      </c>
      <c r="AA110" s="37">
        <f>VLOOKUP(C110,'[1]ไตรมาส 1'!$C$7:$J$506,8,FALSE)</f>
        <v>0</v>
      </c>
      <c r="AB110" s="41">
        <f t="shared" si="13"/>
        <v>0</v>
      </c>
      <c r="AC110" s="37">
        <f t="shared" si="14"/>
        <v>0</v>
      </c>
      <c r="AD110" s="41">
        <f t="shared" si="15"/>
        <v>0</v>
      </c>
      <c r="AE110" s="8"/>
    </row>
    <row r="111" spans="1:31" ht="24.75" thickTop="1" thickBot="1" x14ac:dyDescent="0.25">
      <c r="A111" s="33">
        <f>'[1]ไตรมาส 1'!A111</f>
        <v>6302208</v>
      </c>
      <c r="B111" s="34" t="str">
        <f>'[1]ไตรมาส 1'!B111</f>
        <v>อบต. ลุงเขว้า</v>
      </c>
      <c r="C111" s="35" t="s">
        <v>232</v>
      </c>
      <c r="D111" s="36" t="s">
        <v>233</v>
      </c>
      <c r="E111" s="37">
        <v>8500</v>
      </c>
      <c r="F111" s="37">
        <v>0</v>
      </c>
      <c r="G111" s="37">
        <v>33500</v>
      </c>
      <c r="H111" s="37">
        <v>0</v>
      </c>
      <c r="I111" s="37">
        <v>42000</v>
      </c>
      <c r="J111" s="37">
        <v>0</v>
      </c>
      <c r="K111" s="38" t="str">
        <f>W111</f>
        <v xml:space="preserve"> </v>
      </c>
      <c r="L111" s="39" t="str">
        <f>X111</f>
        <v xml:space="preserve"> </v>
      </c>
      <c r="M111" s="2"/>
      <c r="N111" s="40">
        <f>(E111+G111)-(F111+H111)</f>
        <v>42000</v>
      </c>
      <c r="O111" s="40">
        <f>(F111+H111)-(E111+G111)</f>
        <v>-42000</v>
      </c>
      <c r="P111" s="37">
        <f t="shared" si="16"/>
        <v>42000</v>
      </c>
      <c r="Q111" s="37">
        <f t="shared" si="16"/>
        <v>0</v>
      </c>
      <c r="R111" s="37">
        <f>(I111-P111)+(J111-Q111)</f>
        <v>0</v>
      </c>
      <c r="S111" s="41">
        <f t="shared" si="9"/>
        <v>0</v>
      </c>
      <c r="T111" s="8"/>
      <c r="U111" s="43" t="e">
        <f t="shared" si="10"/>
        <v>#N/A</v>
      </c>
      <c r="V111" s="43" t="e">
        <f t="shared" si="11"/>
        <v>#N/A</v>
      </c>
      <c r="W111" s="44" t="str">
        <f t="shared" si="12"/>
        <v xml:space="preserve"> </v>
      </c>
      <c r="X111" s="39" t="str">
        <f t="shared" si="12"/>
        <v xml:space="preserve"> </v>
      </c>
      <c r="Y111" s="45"/>
      <c r="Z111" s="37">
        <f>VLOOKUP(C111,'[1]ไตรมาส 1'!$C$7:$I$506,7,FALSE)</f>
        <v>8500</v>
      </c>
      <c r="AA111" s="37">
        <f>VLOOKUP(C111,'[1]ไตรมาส 1'!$C$7:$J$506,8,FALSE)</f>
        <v>0</v>
      </c>
      <c r="AB111" s="41">
        <f t="shared" si="13"/>
        <v>0</v>
      </c>
      <c r="AC111" s="37">
        <f t="shared" si="14"/>
        <v>0</v>
      </c>
      <c r="AD111" s="41">
        <f t="shared" si="15"/>
        <v>0</v>
      </c>
      <c r="AE111" s="8"/>
    </row>
    <row r="112" spans="1:31" ht="24.75" thickTop="1" thickBot="1" x14ac:dyDescent="0.25">
      <c r="A112" s="33">
        <f>'[1]ไตรมาส 1'!A112</f>
        <v>6302208</v>
      </c>
      <c r="B112" s="34" t="str">
        <f>'[1]ไตรมาส 1'!B112</f>
        <v>อบต. ลุงเขว้า</v>
      </c>
      <c r="C112" s="35" t="s">
        <v>234</v>
      </c>
      <c r="D112" s="36" t="s">
        <v>235</v>
      </c>
      <c r="E112" s="37">
        <v>47899.28</v>
      </c>
      <c r="F112" s="37">
        <v>0</v>
      </c>
      <c r="G112" s="37">
        <v>0</v>
      </c>
      <c r="H112" s="37">
        <v>0</v>
      </c>
      <c r="I112" s="37">
        <v>47899.28</v>
      </c>
      <c r="J112" s="37">
        <v>0</v>
      </c>
      <c r="K112" s="38" t="str">
        <f>W112</f>
        <v xml:space="preserve"> </v>
      </c>
      <c r="L112" s="39" t="str">
        <f>X112</f>
        <v xml:space="preserve"> </v>
      </c>
      <c r="M112" s="2"/>
      <c r="N112" s="40">
        <f>(E112+G112)-(F112+H112)</f>
        <v>47899.28</v>
      </c>
      <c r="O112" s="40">
        <f>(F112+H112)-(E112+G112)</f>
        <v>-47899.28</v>
      </c>
      <c r="P112" s="37">
        <f t="shared" si="16"/>
        <v>47899.28</v>
      </c>
      <c r="Q112" s="37">
        <f t="shared" si="16"/>
        <v>0</v>
      </c>
      <c r="R112" s="37">
        <f>(I112-P112)+(J112-Q112)</f>
        <v>0</v>
      </c>
      <c r="S112" s="41">
        <f t="shared" si="9"/>
        <v>0</v>
      </c>
      <c r="T112" s="8"/>
      <c r="U112" s="43" t="e">
        <f t="shared" si="10"/>
        <v>#N/A</v>
      </c>
      <c r="V112" s="43" t="e">
        <f t="shared" si="11"/>
        <v>#N/A</v>
      </c>
      <c r="W112" s="44" t="str">
        <f t="shared" si="12"/>
        <v xml:space="preserve"> </v>
      </c>
      <c r="X112" s="39" t="str">
        <f t="shared" si="12"/>
        <v xml:space="preserve"> </v>
      </c>
      <c r="Y112" s="45"/>
      <c r="Z112" s="37">
        <f>VLOOKUP(C112,'[1]ไตรมาส 1'!$C$7:$I$506,7,FALSE)</f>
        <v>47899.28</v>
      </c>
      <c r="AA112" s="37">
        <f>VLOOKUP(C112,'[1]ไตรมาส 1'!$C$7:$J$506,8,FALSE)</f>
        <v>0</v>
      </c>
      <c r="AB112" s="41">
        <f t="shared" si="13"/>
        <v>0</v>
      </c>
      <c r="AC112" s="37">
        <f t="shared" si="14"/>
        <v>0</v>
      </c>
      <c r="AD112" s="41">
        <f t="shared" si="15"/>
        <v>0</v>
      </c>
      <c r="AE112" s="8"/>
    </row>
    <row r="113" spans="1:31" ht="24.75" thickTop="1" thickBot="1" x14ac:dyDescent="0.25">
      <c r="A113" s="33">
        <f>'[1]ไตรมาส 1'!A113</f>
        <v>6302208</v>
      </c>
      <c r="B113" s="34" t="str">
        <f>'[1]ไตรมาส 1'!B113</f>
        <v>อบต. ลุงเขว้า</v>
      </c>
      <c r="C113" s="35" t="s">
        <v>236</v>
      </c>
      <c r="D113" s="36" t="s">
        <v>237</v>
      </c>
      <c r="E113" s="37">
        <v>20000</v>
      </c>
      <c r="F113" s="37">
        <v>0</v>
      </c>
      <c r="G113" s="37">
        <v>0</v>
      </c>
      <c r="H113" s="37">
        <v>0</v>
      </c>
      <c r="I113" s="37">
        <v>20000</v>
      </c>
      <c r="J113" s="37">
        <v>0</v>
      </c>
      <c r="K113" s="38" t="str">
        <f>W113</f>
        <v xml:space="preserve"> </v>
      </c>
      <c r="L113" s="39" t="str">
        <f>X113</f>
        <v xml:space="preserve"> </v>
      </c>
      <c r="M113" s="2"/>
      <c r="N113" s="40">
        <f>(E113+G113)-(F113+H113)</f>
        <v>20000</v>
      </c>
      <c r="O113" s="40">
        <f>(F113+H113)-(E113+G113)</f>
        <v>-20000</v>
      </c>
      <c r="P113" s="37">
        <f t="shared" si="16"/>
        <v>20000</v>
      </c>
      <c r="Q113" s="37">
        <f t="shared" si="16"/>
        <v>0</v>
      </c>
      <c r="R113" s="37">
        <f>(I113-P113)+(J113-Q113)</f>
        <v>0</v>
      </c>
      <c r="S113" s="41">
        <f t="shared" si="9"/>
        <v>0</v>
      </c>
      <c r="T113" s="8"/>
      <c r="U113" s="43" t="e">
        <f t="shared" si="10"/>
        <v>#N/A</v>
      </c>
      <c r="V113" s="43" t="e">
        <f t="shared" si="11"/>
        <v>#N/A</v>
      </c>
      <c r="W113" s="44" t="str">
        <f t="shared" si="12"/>
        <v xml:space="preserve"> </v>
      </c>
      <c r="X113" s="39" t="str">
        <f t="shared" si="12"/>
        <v xml:space="preserve"> </v>
      </c>
      <c r="Y113" s="45"/>
      <c r="Z113" s="37">
        <f>VLOOKUP(C113,'[1]ไตรมาส 1'!$C$7:$I$506,7,FALSE)</f>
        <v>20000</v>
      </c>
      <c r="AA113" s="37">
        <f>VLOOKUP(C113,'[1]ไตรมาส 1'!$C$7:$J$506,8,FALSE)</f>
        <v>0</v>
      </c>
      <c r="AB113" s="41">
        <f t="shared" si="13"/>
        <v>0</v>
      </c>
      <c r="AC113" s="37">
        <f t="shared" si="14"/>
        <v>0</v>
      </c>
      <c r="AD113" s="41">
        <f t="shared" si="15"/>
        <v>0</v>
      </c>
      <c r="AE113" s="8"/>
    </row>
    <row r="114" spans="1:31" ht="24.75" thickTop="1" thickBot="1" x14ac:dyDescent="0.25">
      <c r="A114" s="33">
        <f>'[1]ไตรมาส 1'!A114</f>
        <v>6302208</v>
      </c>
      <c r="B114" s="34" t="str">
        <f>'[1]ไตรมาส 1'!B114</f>
        <v>อบต. ลุงเขว้า</v>
      </c>
      <c r="C114" s="35" t="s">
        <v>238</v>
      </c>
      <c r="D114" s="36" t="s">
        <v>239</v>
      </c>
      <c r="E114" s="37">
        <v>1566800</v>
      </c>
      <c r="F114" s="37">
        <v>0</v>
      </c>
      <c r="G114" s="37">
        <v>2452700</v>
      </c>
      <c r="H114" s="37">
        <v>0</v>
      </c>
      <c r="I114" s="37">
        <v>4019500</v>
      </c>
      <c r="J114" s="37">
        <v>0</v>
      </c>
      <c r="K114" s="38" t="str">
        <f>W114</f>
        <v xml:space="preserve"> </v>
      </c>
      <c r="L114" s="39" t="str">
        <f>X114</f>
        <v xml:space="preserve"> </v>
      </c>
      <c r="M114" s="2"/>
      <c r="N114" s="40">
        <f>(E114+G114)-(F114+H114)</f>
        <v>4019500</v>
      </c>
      <c r="O114" s="40">
        <f>(F114+H114)-(E114+G114)</f>
        <v>-4019500</v>
      </c>
      <c r="P114" s="37">
        <f t="shared" si="16"/>
        <v>4019500</v>
      </c>
      <c r="Q114" s="37">
        <f t="shared" si="16"/>
        <v>0</v>
      </c>
      <c r="R114" s="37">
        <f>(I114-P114)+(J114-Q114)</f>
        <v>0</v>
      </c>
      <c r="S114" s="41">
        <f t="shared" si="9"/>
        <v>0</v>
      </c>
      <c r="T114" s="8"/>
      <c r="U114" s="43" t="e">
        <f t="shared" si="10"/>
        <v>#N/A</v>
      </c>
      <c r="V114" s="43" t="e">
        <f t="shared" si="11"/>
        <v>#N/A</v>
      </c>
      <c r="W114" s="44" t="str">
        <f t="shared" si="12"/>
        <v xml:space="preserve"> </v>
      </c>
      <c r="X114" s="39" t="str">
        <f t="shared" si="12"/>
        <v xml:space="preserve"> </v>
      </c>
      <c r="Y114" s="45"/>
      <c r="Z114" s="37">
        <f>VLOOKUP(C114,'[1]ไตรมาส 1'!$C$7:$I$506,7,FALSE)</f>
        <v>1566800</v>
      </c>
      <c r="AA114" s="37">
        <f>VLOOKUP(C114,'[1]ไตรมาส 1'!$C$7:$J$506,8,FALSE)</f>
        <v>0</v>
      </c>
      <c r="AB114" s="41">
        <f t="shared" si="13"/>
        <v>0</v>
      </c>
      <c r="AC114" s="37">
        <f t="shared" si="14"/>
        <v>0</v>
      </c>
      <c r="AD114" s="41">
        <f t="shared" si="15"/>
        <v>0</v>
      </c>
      <c r="AE114" s="8"/>
    </row>
    <row r="115" spans="1:31" ht="24.75" thickTop="1" thickBot="1" x14ac:dyDescent="0.25">
      <c r="A115" s="33">
        <f>'[1]ไตรมาส 1'!A115</f>
        <v>6302208</v>
      </c>
      <c r="B115" s="34" t="str">
        <f>'[1]ไตรมาส 1'!B115</f>
        <v>อบต. ลุงเขว้า</v>
      </c>
      <c r="C115" s="35" t="s">
        <v>240</v>
      </c>
      <c r="D115" s="36" t="s">
        <v>241</v>
      </c>
      <c r="E115" s="37">
        <v>876150.84</v>
      </c>
      <c r="F115" s="37">
        <v>0</v>
      </c>
      <c r="G115" s="37">
        <v>130634.4</v>
      </c>
      <c r="H115" s="37">
        <v>0</v>
      </c>
      <c r="I115" s="37">
        <v>1006785.24</v>
      </c>
      <c r="J115" s="37">
        <v>0</v>
      </c>
      <c r="K115" s="38" t="str">
        <f>W115</f>
        <v xml:space="preserve"> </v>
      </c>
      <c r="L115" s="39" t="str">
        <f>X115</f>
        <v xml:space="preserve"> </v>
      </c>
      <c r="M115" s="2"/>
      <c r="N115" s="40">
        <f>(E115+G115)-(F115+H115)</f>
        <v>1006785.24</v>
      </c>
      <c r="O115" s="40">
        <f>(F115+H115)-(E115+G115)</f>
        <v>-1006785.24</v>
      </c>
      <c r="P115" s="37">
        <f t="shared" si="16"/>
        <v>1006785.24</v>
      </c>
      <c r="Q115" s="37">
        <f t="shared" si="16"/>
        <v>0</v>
      </c>
      <c r="R115" s="37">
        <f>(I115-P115)+(J115-Q115)</f>
        <v>0</v>
      </c>
      <c r="S115" s="41">
        <f t="shared" si="9"/>
        <v>0</v>
      </c>
      <c r="T115" s="8"/>
      <c r="U115" s="43" t="e">
        <f t="shared" si="10"/>
        <v>#N/A</v>
      </c>
      <c r="V115" s="43" t="e">
        <f t="shared" si="11"/>
        <v>#N/A</v>
      </c>
      <c r="W115" s="44" t="str">
        <f t="shared" si="12"/>
        <v xml:space="preserve"> </v>
      </c>
      <c r="X115" s="39" t="str">
        <f t="shared" si="12"/>
        <v xml:space="preserve"> </v>
      </c>
      <c r="Y115" s="45"/>
      <c r="Z115" s="37">
        <f>VLOOKUP(C115,'[1]ไตรมาส 1'!$C$7:$I$506,7,FALSE)</f>
        <v>876150.84</v>
      </c>
      <c r="AA115" s="37">
        <f>VLOOKUP(C115,'[1]ไตรมาส 1'!$C$7:$J$506,8,FALSE)</f>
        <v>0</v>
      </c>
      <c r="AB115" s="41">
        <f t="shared" si="13"/>
        <v>0</v>
      </c>
      <c r="AC115" s="37">
        <f t="shared" si="14"/>
        <v>0</v>
      </c>
      <c r="AD115" s="41">
        <f t="shared" si="15"/>
        <v>0</v>
      </c>
      <c r="AE115" s="8"/>
    </row>
    <row r="116" spans="1:31" ht="24.75" thickTop="1" thickBot="1" x14ac:dyDescent="0.25">
      <c r="A116" s="33">
        <f>'[1]ไตรมาส 1'!A116</f>
        <v>6302208</v>
      </c>
      <c r="B116" s="34" t="str">
        <f>'[1]ไตรมาส 1'!B116</f>
        <v>อบต. ลุงเขว้า</v>
      </c>
      <c r="C116" s="35" t="s">
        <v>242</v>
      </c>
      <c r="D116" s="36" t="s">
        <v>243</v>
      </c>
      <c r="E116" s="37">
        <v>799513.79</v>
      </c>
      <c r="F116" s="37">
        <v>0</v>
      </c>
      <c r="G116" s="37">
        <v>705213.08</v>
      </c>
      <c r="H116" s="37">
        <v>0</v>
      </c>
      <c r="I116" s="37">
        <v>1504726.87</v>
      </c>
      <c r="J116" s="37">
        <v>0</v>
      </c>
      <c r="K116" s="38" t="str">
        <f>W116</f>
        <v xml:space="preserve"> </v>
      </c>
      <c r="L116" s="39" t="str">
        <f>X116</f>
        <v xml:space="preserve"> </v>
      </c>
      <c r="M116" s="2"/>
      <c r="N116" s="40">
        <f>(E116+G116)-(F116+H116)</f>
        <v>1504726.87</v>
      </c>
      <c r="O116" s="40">
        <f>(F116+H116)-(E116+G116)</f>
        <v>-1504726.87</v>
      </c>
      <c r="P116" s="37">
        <f t="shared" ref="P116:Q117" si="17">IF(N116&lt;0,0,N116)</f>
        <v>1504726.87</v>
      </c>
      <c r="Q116" s="37">
        <f t="shared" si="17"/>
        <v>0</v>
      </c>
      <c r="R116" s="37">
        <f>(I116-P116)+(J116-Q116)</f>
        <v>0</v>
      </c>
      <c r="S116" s="41">
        <f t="shared" si="9"/>
        <v>0</v>
      </c>
      <c r="T116" s="8"/>
      <c r="U116" s="43" t="e">
        <f t="shared" si="10"/>
        <v>#N/A</v>
      </c>
      <c r="V116" s="43" t="e">
        <f t="shared" si="11"/>
        <v>#N/A</v>
      </c>
      <c r="W116" s="44" t="str">
        <f t="shared" si="12"/>
        <v xml:space="preserve"> </v>
      </c>
      <c r="X116" s="39" t="str">
        <f t="shared" si="12"/>
        <v xml:space="preserve"> </v>
      </c>
      <c r="Y116" s="45"/>
      <c r="Z116" s="37">
        <f>VLOOKUP(C116,'[1]ไตรมาส 1'!$C$7:$I$506,7,FALSE)</f>
        <v>799513.79</v>
      </c>
      <c r="AA116" s="37">
        <f>VLOOKUP(C116,'[1]ไตรมาส 1'!$C$7:$J$506,8,FALSE)</f>
        <v>0</v>
      </c>
      <c r="AB116" s="41">
        <f t="shared" si="13"/>
        <v>0</v>
      </c>
      <c r="AC116" s="37">
        <f t="shared" si="14"/>
        <v>0</v>
      </c>
      <c r="AD116" s="41">
        <f t="shared" si="15"/>
        <v>0</v>
      </c>
      <c r="AE116" s="8"/>
    </row>
    <row r="117" spans="1:31" ht="24.75" thickTop="1" thickBot="1" x14ac:dyDescent="0.25">
      <c r="A117" s="33">
        <f>'[1]ไตรมาส 1'!A117</f>
        <v>6302208</v>
      </c>
      <c r="B117" s="34" t="str">
        <f>'[1]ไตรมาส 1'!B117</f>
        <v>อบต. ลุงเขว้า</v>
      </c>
      <c r="C117" s="35" t="s">
        <v>244</v>
      </c>
      <c r="D117" s="36" t="s">
        <v>245</v>
      </c>
      <c r="E117" s="37">
        <v>0</v>
      </c>
      <c r="F117" s="37">
        <v>0</v>
      </c>
      <c r="G117" s="37">
        <v>80354</v>
      </c>
      <c r="H117" s="37">
        <v>0</v>
      </c>
      <c r="I117" s="37">
        <v>80354</v>
      </c>
      <c r="J117" s="37">
        <v>0</v>
      </c>
      <c r="K117" s="38" t="str">
        <f>W117</f>
        <v xml:space="preserve"> </v>
      </c>
      <c r="L117" s="39" t="str">
        <f>X117</f>
        <v xml:space="preserve"> </v>
      </c>
      <c r="M117" s="2"/>
      <c r="N117" s="40">
        <f>(E117+G117)-(F117+H117)</f>
        <v>80354</v>
      </c>
      <c r="O117" s="40">
        <f>(F117+H117)-(E117+G117)</f>
        <v>-80354</v>
      </c>
      <c r="P117" s="37">
        <f t="shared" si="17"/>
        <v>80354</v>
      </c>
      <c r="Q117" s="37">
        <f t="shared" si="17"/>
        <v>0</v>
      </c>
      <c r="R117" s="37">
        <f>(I117-P117)+(J117-Q117)</f>
        <v>0</v>
      </c>
      <c r="S117" s="41">
        <f t="shared" si="9"/>
        <v>0</v>
      </c>
      <c r="T117" s="8"/>
      <c r="U117" s="43" t="e">
        <f t="shared" si="10"/>
        <v>#N/A</v>
      </c>
      <c r="V117" s="43" t="e">
        <f t="shared" si="11"/>
        <v>#N/A</v>
      </c>
      <c r="W117" s="44" t="str">
        <f t="shared" si="12"/>
        <v xml:space="preserve"> </v>
      </c>
      <c r="X117" s="39" t="str">
        <f t="shared" si="12"/>
        <v xml:space="preserve"> </v>
      </c>
      <c r="Y117" s="45"/>
      <c r="Z117" s="37" t="e">
        <f>VLOOKUP(C117,'[1]ไตรมาส 1'!$C$7:$I$506,7,FALSE)</f>
        <v>#N/A</v>
      </c>
      <c r="AA117" s="37" t="e">
        <f>VLOOKUP(C117,'[1]ไตรมาส 1'!$C$7:$J$506,8,FALSE)</f>
        <v>#N/A</v>
      </c>
      <c r="AB117" s="41" t="e">
        <f t="shared" si="13"/>
        <v>#N/A</v>
      </c>
      <c r="AC117" s="37" t="str">
        <f t="shared" si="14"/>
        <v>0</v>
      </c>
      <c r="AD117" s="41">
        <f t="shared" si="15"/>
        <v>0</v>
      </c>
      <c r="AE117" s="8"/>
    </row>
    <row r="118" spans="1:31" s="48" customFormat="1" ht="24.75" thickTop="1" thickBot="1" x14ac:dyDescent="0.25">
      <c r="A118" s="49"/>
      <c r="B118" s="50"/>
      <c r="C118" s="50"/>
      <c r="D118" s="51" t="s">
        <v>246</v>
      </c>
      <c r="E118" s="52">
        <f>SUM(E7:E117)</f>
        <v>176110749.55000004</v>
      </c>
      <c r="F118" s="52">
        <f>SUM(F7:F117)</f>
        <v>176110749.54999995</v>
      </c>
      <c r="G118" s="52">
        <f>SUM(G7:G117)</f>
        <v>59856373.949999996</v>
      </c>
      <c r="H118" s="52">
        <f>SUM(H7:H117)</f>
        <v>59856373.949999996</v>
      </c>
      <c r="I118" s="52">
        <f>SUM(I7:I117)</f>
        <v>178743106.87000006</v>
      </c>
      <c r="J118" s="52">
        <f>SUM(J7:J117)</f>
        <v>178743106.87000003</v>
      </c>
      <c r="K118" s="53"/>
      <c r="L118" s="54"/>
      <c r="M118" s="55"/>
      <c r="N118" s="56"/>
      <c r="O118" s="57"/>
      <c r="P118" s="58"/>
      <c r="Q118" s="58"/>
      <c r="R118" s="59"/>
      <c r="S118" s="60">
        <f>SUM(S7:S117)</f>
        <v>0</v>
      </c>
      <c r="T118" s="47"/>
      <c r="U118" s="59"/>
      <c r="V118" s="59"/>
      <c r="W118" s="61"/>
      <c r="X118" s="62"/>
      <c r="Y118" s="45"/>
      <c r="Z118" s="58"/>
      <c r="AA118" s="58"/>
      <c r="AB118" s="63"/>
      <c r="AC118" s="63"/>
      <c r="AD118" s="60">
        <f>SUM(AD7:AD117)</f>
        <v>0</v>
      </c>
      <c r="AE118" s="47"/>
    </row>
    <row r="119" spans="1:31" s="48" customFormat="1" ht="24.75" thickTop="1" thickBot="1" x14ac:dyDescent="0.25">
      <c r="A119" s="64" t="s">
        <v>247</v>
      </c>
      <c r="B119" s="65"/>
      <c r="C119" s="65"/>
      <c r="D119" s="66"/>
      <c r="E119" s="67">
        <f>ROUND(E118-F118,2)</f>
        <v>0</v>
      </c>
      <c r="F119" s="67">
        <f>ROUND(E118-F118,2)</f>
        <v>0</v>
      </c>
      <c r="G119" s="67">
        <f>ROUND(G118-H118,2)</f>
        <v>0</v>
      </c>
      <c r="H119" s="67">
        <f>ROUND(G118-H118,2)</f>
        <v>0</v>
      </c>
      <c r="I119" s="67">
        <f>ROUND(I118-J118,2)</f>
        <v>0</v>
      </c>
      <c r="J119" s="67">
        <f>ROUND(I118-J118,2)</f>
        <v>0</v>
      </c>
      <c r="K119" s="68"/>
      <c r="L119" s="69"/>
      <c r="M119" s="70"/>
      <c r="N119" s="56"/>
      <c r="O119" s="57"/>
      <c r="P119" s="58"/>
      <c r="Q119" s="58"/>
      <c r="R119" s="59"/>
      <c r="S119" s="71"/>
      <c r="T119" s="47"/>
      <c r="U119" s="59"/>
      <c r="V119" s="59"/>
      <c r="W119" s="61"/>
      <c r="X119" s="62"/>
      <c r="Y119" s="45"/>
      <c r="Z119" s="58"/>
      <c r="AA119" s="58"/>
      <c r="AB119" s="63"/>
      <c r="AC119" s="63"/>
      <c r="AD119" s="71"/>
      <c r="AE119" s="47"/>
    </row>
    <row r="120" spans="1:31" s="48" customFormat="1" ht="24" thickTop="1" x14ac:dyDescent="0.2">
      <c r="A120" s="72"/>
      <c r="B120" s="73"/>
      <c r="C120" s="73"/>
      <c r="D120" s="73"/>
      <c r="E120" s="47"/>
      <c r="F120" s="47"/>
      <c r="G120" s="47"/>
      <c r="H120" s="47"/>
      <c r="I120" s="72"/>
      <c r="J120" s="47"/>
      <c r="K120" s="46"/>
      <c r="L120" s="46"/>
      <c r="M120" s="46"/>
      <c r="N120" s="74"/>
      <c r="O120" s="75"/>
      <c r="P120" s="76"/>
      <c r="Q120" s="76"/>
      <c r="R120" s="46"/>
      <c r="S120" s="47"/>
      <c r="T120" s="47"/>
      <c r="U120" s="46"/>
      <c r="V120" s="46"/>
      <c r="W120" s="77"/>
      <c r="X120" s="45"/>
      <c r="Y120" s="45"/>
      <c r="Z120" s="76"/>
      <c r="AA120" s="76"/>
      <c r="AB120" s="47"/>
      <c r="AC120" s="47"/>
      <c r="AD120" s="47"/>
      <c r="AE120" s="47"/>
    </row>
    <row r="121" spans="1:31" s="48" customFormat="1" x14ac:dyDescent="0.2">
      <c r="A121" s="78"/>
      <c r="B121" s="79"/>
      <c r="C121" s="79"/>
      <c r="D121" s="80"/>
      <c r="E121" s="81"/>
      <c r="F121" s="81"/>
      <c r="G121" s="81"/>
      <c r="H121" s="81"/>
      <c r="I121" s="82"/>
      <c r="J121" s="81"/>
      <c r="K121" s="81"/>
      <c r="L121" s="81"/>
      <c r="M121" s="81"/>
      <c r="N121" s="83"/>
      <c r="O121" s="84"/>
      <c r="P121" s="85"/>
      <c r="Q121" s="85"/>
      <c r="R121" s="81"/>
      <c r="U121" s="81"/>
      <c r="V121" s="81"/>
      <c r="W121" s="82"/>
      <c r="X121" s="80"/>
      <c r="Y121" s="80"/>
      <c r="Z121" s="85"/>
      <c r="AA121" s="85"/>
    </row>
    <row r="122" spans="1:31" s="48" customFormat="1" x14ac:dyDescent="0.2">
      <c r="A122" s="78"/>
      <c r="B122" s="79"/>
      <c r="C122" s="79"/>
      <c r="D122" s="80"/>
      <c r="E122" s="81"/>
      <c r="F122" s="81"/>
      <c r="G122" s="81"/>
      <c r="H122" s="81"/>
      <c r="I122" s="82"/>
      <c r="J122" s="81"/>
      <c r="K122" s="81"/>
      <c r="L122" s="81"/>
      <c r="M122" s="81"/>
      <c r="N122" s="83"/>
      <c r="O122" s="84"/>
      <c r="P122" s="85"/>
      <c r="Q122" s="85"/>
      <c r="R122" s="81"/>
      <c r="U122" s="81"/>
      <c r="V122" s="81"/>
      <c r="W122" s="82"/>
      <c r="X122" s="80"/>
      <c r="Y122" s="80"/>
      <c r="Z122" s="85"/>
      <c r="AA122" s="85"/>
    </row>
    <row r="123" spans="1:31" s="48" customFormat="1" x14ac:dyDescent="0.2">
      <c r="A123" s="78"/>
      <c r="B123" s="79"/>
      <c r="C123" s="79"/>
      <c r="D123" s="80"/>
      <c r="E123" s="81"/>
      <c r="F123" s="81"/>
      <c r="G123" s="81"/>
      <c r="H123" s="81"/>
      <c r="I123" s="81"/>
      <c r="J123" s="81"/>
      <c r="K123" s="81"/>
      <c r="L123" s="81"/>
      <c r="M123" s="81"/>
      <c r="N123" s="83"/>
      <c r="O123" s="84"/>
      <c r="P123" s="85"/>
      <c r="Q123" s="85"/>
      <c r="R123" s="81"/>
      <c r="U123" s="81"/>
      <c r="V123" s="81"/>
      <c r="W123" s="82"/>
      <c r="X123" s="80"/>
      <c r="Y123" s="80"/>
      <c r="Z123" s="85"/>
      <c r="AA123" s="85"/>
    </row>
    <row r="124" spans="1:31" s="48" customFormat="1" x14ac:dyDescent="0.2">
      <c r="A124" s="78"/>
      <c r="B124" s="79"/>
      <c r="C124" s="79"/>
      <c r="D124" s="80"/>
      <c r="E124" s="81"/>
      <c r="F124" s="81"/>
      <c r="G124" s="81"/>
      <c r="H124" s="81"/>
      <c r="I124" s="81"/>
      <c r="J124" s="81"/>
      <c r="K124" s="81"/>
      <c r="L124" s="81"/>
      <c r="M124" s="81"/>
      <c r="N124" s="83"/>
      <c r="O124" s="84"/>
      <c r="P124" s="85"/>
      <c r="Q124" s="85"/>
      <c r="R124" s="81"/>
      <c r="U124" s="81"/>
      <c r="V124" s="81"/>
      <c r="W124" s="82"/>
      <c r="X124" s="80"/>
      <c r="Y124" s="80"/>
      <c r="Z124" s="85"/>
      <c r="AA124" s="85"/>
    </row>
    <row r="125" spans="1:31" s="48" customFormat="1" x14ac:dyDescent="0.2">
      <c r="A125" s="78"/>
      <c r="B125" s="79"/>
      <c r="C125" s="79"/>
      <c r="D125" s="80"/>
      <c r="E125" s="81"/>
      <c r="F125" s="81"/>
      <c r="G125" s="81"/>
      <c r="H125" s="81"/>
      <c r="I125" s="81"/>
      <c r="J125" s="81"/>
      <c r="K125" s="81"/>
      <c r="L125" s="81"/>
      <c r="M125" s="81"/>
      <c r="N125" s="83"/>
      <c r="O125" s="84"/>
      <c r="P125" s="85"/>
      <c r="Q125" s="85"/>
      <c r="R125" s="81"/>
      <c r="U125" s="81"/>
      <c r="V125" s="81"/>
      <c r="W125" s="82"/>
      <c r="X125" s="80"/>
      <c r="Y125" s="80"/>
      <c r="Z125" s="85"/>
      <c r="AA125" s="85"/>
    </row>
    <row r="126" spans="1:31" s="48" customFormat="1" x14ac:dyDescent="0.2">
      <c r="A126" s="78"/>
      <c r="B126" s="79"/>
      <c r="C126" s="79"/>
      <c r="D126" s="80"/>
      <c r="E126" s="81"/>
      <c r="F126" s="81"/>
      <c r="G126" s="81"/>
      <c r="H126" s="81"/>
      <c r="I126" s="81"/>
      <c r="J126" s="81"/>
      <c r="K126" s="81"/>
      <c r="L126" s="81"/>
      <c r="M126" s="81"/>
      <c r="N126" s="83"/>
      <c r="O126" s="84"/>
      <c r="P126" s="85"/>
      <c r="Q126" s="85"/>
      <c r="R126" s="81"/>
      <c r="U126" s="81"/>
      <c r="V126" s="81"/>
      <c r="W126" s="82"/>
      <c r="X126" s="80"/>
      <c r="Y126" s="80"/>
      <c r="Z126" s="85"/>
      <c r="AA126" s="85"/>
    </row>
    <row r="127" spans="1:31" s="48" customFormat="1" x14ac:dyDescent="0.2">
      <c r="A127" s="78"/>
      <c r="B127" s="79"/>
      <c r="C127" s="79"/>
      <c r="D127" s="80"/>
      <c r="E127" s="81"/>
      <c r="F127" s="81"/>
      <c r="G127" s="81"/>
      <c r="H127" s="81"/>
      <c r="I127" s="81"/>
      <c r="J127" s="81"/>
      <c r="K127" s="81"/>
      <c r="L127" s="81"/>
      <c r="M127" s="81"/>
      <c r="N127" s="83"/>
      <c r="O127" s="84"/>
      <c r="P127" s="85"/>
      <c r="Q127" s="85"/>
      <c r="R127" s="81"/>
      <c r="U127" s="81"/>
      <c r="V127" s="81"/>
      <c r="W127" s="82"/>
      <c r="X127" s="80"/>
      <c r="Y127" s="80"/>
      <c r="Z127" s="85"/>
      <c r="AA127" s="85"/>
    </row>
    <row r="128" spans="1:31" s="48" customFormat="1" x14ac:dyDescent="0.2">
      <c r="A128" s="78"/>
      <c r="B128" s="79"/>
      <c r="C128" s="79"/>
      <c r="D128" s="80"/>
      <c r="E128" s="81"/>
      <c r="F128" s="81"/>
      <c r="G128" s="81"/>
      <c r="H128" s="81"/>
      <c r="I128" s="81"/>
      <c r="J128" s="81"/>
      <c r="K128" s="81"/>
      <c r="L128" s="81"/>
      <c r="M128" s="81"/>
      <c r="N128" s="83"/>
      <c r="O128" s="84"/>
      <c r="P128" s="85"/>
      <c r="Q128" s="85"/>
      <c r="R128" s="81"/>
      <c r="U128" s="81"/>
      <c r="V128" s="81"/>
      <c r="W128" s="82"/>
      <c r="X128" s="80"/>
      <c r="Y128" s="80"/>
      <c r="Z128" s="85"/>
      <c r="AA128" s="85"/>
    </row>
    <row r="129" spans="1:27" s="48" customFormat="1" x14ac:dyDescent="0.2">
      <c r="A129" s="78"/>
      <c r="B129" s="79"/>
      <c r="C129" s="79"/>
      <c r="D129" s="80"/>
      <c r="E129" s="81"/>
      <c r="F129" s="81"/>
      <c r="G129" s="81"/>
      <c r="H129" s="81"/>
      <c r="I129" s="82"/>
      <c r="J129" s="81"/>
      <c r="K129" s="81"/>
      <c r="L129" s="81"/>
      <c r="M129" s="81"/>
      <c r="N129" s="83"/>
      <c r="O129" s="84"/>
      <c r="P129" s="85"/>
      <c r="Q129" s="85"/>
      <c r="R129" s="81"/>
      <c r="U129" s="81"/>
      <c r="V129" s="81"/>
      <c r="W129" s="82"/>
      <c r="X129" s="80"/>
      <c r="Y129" s="80"/>
      <c r="Z129" s="85"/>
      <c r="AA129" s="85"/>
    </row>
    <row r="130" spans="1:27" s="48" customFormat="1" x14ac:dyDescent="0.2">
      <c r="A130" s="78"/>
      <c r="B130" s="79"/>
      <c r="C130" s="79"/>
      <c r="D130" s="80"/>
      <c r="E130" s="81"/>
      <c r="F130" s="81"/>
      <c r="G130" s="81"/>
      <c r="H130" s="81"/>
      <c r="I130" s="82"/>
      <c r="J130" s="81"/>
      <c r="K130" s="81"/>
      <c r="L130" s="81"/>
      <c r="M130" s="81"/>
      <c r="N130" s="83"/>
      <c r="O130" s="84"/>
      <c r="P130" s="85"/>
      <c r="Q130" s="85"/>
      <c r="R130" s="81"/>
      <c r="U130" s="81"/>
      <c r="V130" s="81"/>
      <c r="W130" s="82"/>
      <c r="X130" s="80"/>
      <c r="Y130" s="80"/>
      <c r="Z130" s="85"/>
      <c r="AA130" s="85"/>
    </row>
    <row r="131" spans="1:27" s="48" customFormat="1" x14ac:dyDescent="0.2">
      <c r="A131" s="78"/>
      <c r="B131" s="79"/>
      <c r="C131" s="79"/>
      <c r="D131" s="80"/>
      <c r="E131" s="81"/>
      <c r="F131" s="81"/>
      <c r="G131" s="81"/>
      <c r="H131" s="81"/>
      <c r="I131" s="82"/>
      <c r="J131" s="81"/>
      <c r="K131" s="81"/>
      <c r="L131" s="81"/>
      <c r="M131" s="81"/>
      <c r="N131" s="83"/>
      <c r="O131" s="84"/>
      <c r="P131" s="85"/>
      <c r="Q131" s="85"/>
      <c r="R131" s="81"/>
      <c r="U131" s="81"/>
      <c r="V131" s="81"/>
      <c r="W131" s="82"/>
      <c r="X131" s="80"/>
      <c r="Y131" s="80"/>
      <c r="Z131" s="85"/>
      <c r="AA131" s="85"/>
    </row>
    <row r="132" spans="1:27" s="48" customFormat="1" x14ac:dyDescent="0.2">
      <c r="A132" s="78"/>
      <c r="B132" s="79"/>
      <c r="C132" s="79"/>
      <c r="D132" s="80"/>
      <c r="E132" s="81"/>
      <c r="F132" s="81"/>
      <c r="G132" s="81"/>
      <c r="H132" s="81"/>
      <c r="I132" s="82"/>
      <c r="J132" s="81"/>
      <c r="K132" s="81"/>
      <c r="L132" s="81"/>
      <c r="M132" s="81"/>
      <c r="N132" s="83"/>
      <c r="O132" s="84"/>
      <c r="P132" s="85"/>
      <c r="Q132" s="85"/>
      <c r="R132" s="81"/>
      <c r="U132" s="81"/>
      <c r="V132" s="81"/>
      <c r="W132" s="82"/>
      <c r="X132" s="80"/>
      <c r="Y132" s="80"/>
      <c r="Z132" s="85"/>
      <c r="AA132" s="85"/>
    </row>
    <row r="133" spans="1:27" s="48" customFormat="1" x14ac:dyDescent="0.2">
      <c r="A133" s="78"/>
      <c r="B133" s="79"/>
      <c r="C133" s="79"/>
      <c r="D133" s="80"/>
      <c r="E133" s="81"/>
      <c r="F133" s="81"/>
      <c r="G133" s="81"/>
      <c r="H133" s="81"/>
      <c r="I133" s="82"/>
      <c r="J133" s="81"/>
      <c r="K133" s="81"/>
      <c r="L133" s="81"/>
      <c r="M133" s="81"/>
      <c r="N133" s="83"/>
      <c r="O133" s="84"/>
      <c r="P133" s="85"/>
      <c r="Q133" s="85"/>
      <c r="R133" s="81"/>
      <c r="U133" s="81"/>
      <c r="V133" s="81"/>
      <c r="W133" s="82"/>
      <c r="X133" s="80"/>
      <c r="Y133" s="80"/>
      <c r="Z133" s="85"/>
      <c r="AA133" s="85"/>
    </row>
    <row r="134" spans="1:27" s="48" customFormat="1" x14ac:dyDescent="0.2">
      <c r="A134" s="78"/>
      <c r="B134" s="79"/>
      <c r="C134" s="79"/>
      <c r="D134" s="80"/>
      <c r="E134" s="81"/>
      <c r="F134" s="81"/>
      <c r="G134" s="81"/>
      <c r="H134" s="81"/>
      <c r="I134" s="82"/>
      <c r="J134" s="81"/>
      <c r="K134" s="81"/>
      <c r="L134" s="81"/>
      <c r="M134" s="81"/>
      <c r="N134" s="83"/>
      <c r="O134" s="84"/>
      <c r="P134" s="85"/>
      <c r="Q134" s="85"/>
      <c r="R134" s="81"/>
      <c r="U134" s="81"/>
      <c r="V134" s="81"/>
      <c r="W134" s="82"/>
      <c r="X134" s="80"/>
      <c r="Y134" s="80"/>
      <c r="Z134" s="85"/>
      <c r="AA134" s="85"/>
    </row>
    <row r="135" spans="1:27" s="48" customFormat="1" x14ac:dyDescent="0.2">
      <c r="A135" s="78"/>
      <c r="B135" s="79"/>
      <c r="C135" s="79"/>
      <c r="D135" s="80"/>
      <c r="E135" s="81"/>
      <c r="F135" s="81"/>
      <c r="G135" s="81"/>
      <c r="H135" s="81"/>
      <c r="I135" s="82"/>
      <c r="J135" s="81"/>
      <c r="K135" s="81"/>
      <c r="L135" s="81"/>
      <c r="M135" s="81"/>
      <c r="N135" s="83"/>
      <c r="O135" s="84"/>
      <c r="P135" s="85"/>
      <c r="Q135" s="85"/>
      <c r="R135" s="81"/>
      <c r="U135" s="81"/>
      <c r="V135" s="81"/>
      <c r="W135" s="82"/>
      <c r="X135" s="80"/>
      <c r="Y135" s="80"/>
      <c r="Z135" s="85"/>
      <c r="AA135" s="85"/>
    </row>
    <row r="136" spans="1:27" s="48" customFormat="1" x14ac:dyDescent="0.2">
      <c r="A136" s="78"/>
      <c r="B136" s="79"/>
      <c r="C136" s="79"/>
      <c r="D136" s="80"/>
      <c r="E136" s="81"/>
      <c r="F136" s="81"/>
      <c r="G136" s="81"/>
      <c r="H136" s="81"/>
      <c r="I136" s="82"/>
      <c r="J136" s="81"/>
      <c r="K136" s="81"/>
      <c r="L136" s="81"/>
      <c r="M136" s="81"/>
      <c r="N136" s="83"/>
      <c r="O136" s="84"/>
      <c r="P136" s="85"/>
      <c r="Q136" s="85"/>
      <c r="R136" s="81"/>
      <c r="U136" s="81"/>
      <c r="V136" s="81"/>
      <c r="W136" s="82"/>
      <c r="X136" s="80"/>
      <c r="Y136" s="80"/>
      <c r="Z136" s="85"/>
      <c r="AA136" s="85"/>
    </row>
    <row r="137" spans="1:27" s="48" customFormat="1" x14ac:dyDescent="0.2">
      <c r="A137" s="78"/>
      <c r="B137" s="79"/>
      <c r="C137" s="79"/>
      <c r="D137" s="80"/>
      <c r="E137" s="81"/>
      <c r="F137" s="81"/>
      <c r="G137" s="81"/>
      <c r="H137" s="81"/>
      <c r="I137" s="82"/>
      <c r="J137" s="81"/>
      <c r="K137" s="81"/>
      <c r="L137" s="81"/>
      <c r="M137" s="81"/>
      <c r="N137" s="83"/>
      <c r="O137" s="84"/>
      <c r="P137" s="85"/>
      <c r="Q137" s="85"/>
      <c r="R137" s="81"/>
      <c r="U137" s="81"/>
      <c r="V137" s="81"/>
      <c r="W137" s="82"/>
      <c r="X137" s="80"/>
      <c r="Y137" s="80"/>
      <c r="Z137" s="85"/>
      <c r="AA137" s="85"/>
    </row>
    <row r="138" spans="1:27" s="48" customFormat="1" x14ac:dyDescent="0.2">
      <c r="A138" s="78"/>
      <c r="B138" s="79"/>
      <c r="C138" s="79"/>
      <c r="D138" s="80"/>
      <c r="E138" s="81"/>
      <c r="F138" s="81"/>
      <c r="G138" s="81"/>
      <c r="H138" s="81"/>
      <c r="I138" s="82"/>
      <c r="J138" s="81"/>
      <c r="K138" s="81"/>
      <c r="L138" s="81"/>
      <c r="M138" s="81"/>
      <c r="N138" s="83"/>
      <c r="O138" s="84"/>
      <c r="P138" s="85"/>
      <c r="Q138" s="85"/>
      <c r="R138" s="81"/>
      <c r="U138" s="81"/>
      <c r="V138" s="81"/>
      <c r="W138" s="82"/>
      <c r="X138" s="80"/>
      <c r="Y138" s="80"/>
      <c r="Z138" s="85"/>
      <c r="AA138" s="85"/>
    </row>
    <row r="139" spans="1:27" s="48" customFormat="1" x14ac:dyDescent="0.2">
      <c r="A139" s="78"/>
      <c r="B139" s="79"/>
      <c r="C139" s="79"/>
      <c r="D139" s="80"/>
      <c r="E139" s="81"/>
      <c r="F139" s="81"/>
      <c r="G139" s="81"/>
      <c r="H139" s="81"/>
      <c r="I139" s="82"/>
      <c r="J139" s="81"/>
      <c r="K139" s="81"/>
      <c r="L139" s="81"/>
      <c r="M139" s="81"/>
      <c r="N139" s="83"/>
      <c r="O139" s="84"/>
      <c r="P139" s="85"/>
      <c r="Q139" s="85"/>
      <c r="R139" s="81"/>
      <c r="U139" s="81"/>
      <c r="V139" s="81"/>
      <c r="W139" s="82"/>
      <c r="X139" s="80"/>
      <c r="Y139" s="80"/>
      <c r="Z139" s="85"/>
      <c r="AA139" s="85"/>
    </row>
    <row r="140" spans="1:27" s="48" customFormat="1" x14ac:dyDescent="0.2">
      <c r="A140" s="78"/>
      <c r="B140" s="79"/>
      <c r="C140" s="79"/>
      <c r="D140" s="80"/>
      <c r="E140" s="81"/>
      <c r="F140" s="81"/>
      <c r="G140" s="81"/>
      <c r="H140" s="81"/>
      <c r="I140" s="82"/>
      <c r="J140" s="81"/>
      <c r="K140" s="81"/>
      <c r="L140" s="81"/>
      <c r="M140" s="81"/>
      <c r="N140" s="83"/>
      <c r="O140" s="84"/>
      <c r="P140" s="85"/>
      <c r="Q140" s="85"/>
      <c r="R140" s="81"/>
      <c r="U140" s="81"/>
      <c r="V140" s="81"/>
      <c r="W140" s="82"/>
      <c r="X140" s="80"/>
      <c r="Y140" s="80"/>
      <c r="Z140" s="85"/>
      <c r="AA140" s="85"/>
    </row>
    <row r="141" spans="1:27" s="48" customFormat="1" x14ac:dyDescent="0.2">
      <c r="A141" s="78"/>
      <c r="B141" s="79"/>
      <c r="C141" s="79"/>
      <c r="D141" s="80"/>
      <c r="E141" s="81"/>
      <c r="F141" s="81"/>
      <c r="G141" s="81"/>
      <c r="H141" s="81"/>
      <c r="I141" s="82"/>
      <c r="J141" s="81"/>
      <c r="K141" s="81"/>
      <c r="L141" s="81"/>
      <c r="M141" s="81"/>
      <c r="N141" s="83"/>
      <c r="O141" s="84"/>
      <c r="P141" s="85"/>
      <c r="Q141" s="85"/>
      <c r="R141" s="81"/>
      <c r="U141" s="81"/>
      <c r="V141" s="81"/>
      <c r="W141" s="82"/>
      <c r="X141" s="80"/>
      <c r="Y141" s="80"/>
      <c r="Z141" s="85"/>
      <c r="AA141" s="85"/>
    </row>
    <row r="142" spans="1:27" s="48" customFormat="1" x14ac:dyDescent="0.2">
      <c r="A142" s="78"/>
      <c r="B142" s="79"/>
      <c r="C142" s="79"/>
      <c r="D142" s="80"/>
      <c r="E142" s="81"/>
      <c r="F142" s="81"/>
      <c r="G142" s="81"/>
      <c r="H142" s="81"/>
      <c r="I142" s="82"/>
      <c r="J142" s="81"/>
      <c r="K142" s="81"/>
      <c r="L142" s="81"/>
      <c r="M142" s="81"/>
      <c r="N142" s="83"/>
      <c r="O142" s="84"/>
      <c r="P142" s="85"/>
      <c r="Q142" s="85"/>
      <c r="R142" s="81"/>
      <c r="U142" s="81"/>
      <c r="V142" s="81"/>
      <c r="W142" s="82"/>
      <c r="X142" s="80"/>
      <c r="Y142" s="80"/>
      <c r="Z142" s="85"/>
      <c r="AA142" s="85"/>
    </row>
    <row r="143" spans="1:27" s="48" customFormat="1" x14ac:dyDescent="0.2">
      <c r="A143" s="78"/>
      <c r="B143" s="79"/>
      <c r="C143" s="79"/>
      <c r="D143" s="80"/>
      <c r="E143" s="81"/>
      <c r="F143" s="81"/>
      <c r="G143" s="81"/>
      <c r="H143" s="81"/>
      <c r="I143" s="82"/>
      <c r="J143" s="81"/>
      <c r="K143" s="81"/>
      <c r="L143" s="81"/>
      <c r="M143" s="81"/>
      <c r="N143" s="83"/>
      <c r="O143" s="84"/>
      <c r="P143" s="85"/>
      <c r="Q143" s="85"/>
      <c r="R143" s="81"/>
      <c r="U143" s="81"/>
      <c r="V143" s="81"/>
      <c r="W143" s="82"/>
      <c r="X143" s="80"/>
      <c r="Y143" s="80"/>
      <c r="Z143" s="85"/>
      <c r="AA143" s="85"/>
    </row>
    <row r="144" spans="1:27" s="48" customFormat="1" x14ac:dyDescent="0.2">
      <c r="A144" s="78"/>
      <c r="B144" s="79"/>
      <c r="C144" s="79"/>
      <c r="D144" s="80"/>
      <c r="E144" s="81"/>
      <c r="F144" s="81"/>
      <c r="G144" s="81"/>
      <c r="H144" s="81"/>
      <c r="I144" s="82"/>
      <c r="J144" s="81"/>
      <c r="K144" s="81"/>
      <c r="L144" s="81"/>
      <c r="M144" s="81"/>
      <c r="N144" s="83"/>
      <c r="O144" s="84"/>
      <c r="P144" s="85"/>
      <c r="Q144" s="85"/>
      <c r="R144" s="81"/>
      <c r="U144" s="81"/>
      <c r="V144" s="81"/>
      <c r="W144" s="82"/>
      <c r="X144" s="80"/>
      <c r="Y144" s="80"/>
      <c r="Z144" s="85"/>
      <c r="AA144" s="85"/>
    </row>
    <row r="145" spans="1:27" s="48" customFormat="1" x14ac:dyDescent="0.2">
      <c r="A145" s="78"/>
      <c r="B145" s="79"/>
      <c r="C145" s="79"/>
      <c r="D145" s="80"/>
      <c r="E145" s="81"/>
      <c r="F145" s="81"/>
      <c r="G145" s="81"/>
      <c r="H145" s="81"/>
      <c r="I145" s="82"/>
      <c r="J145" s="81"/>
      <c r="K145" s="81"/>
      <c r="L145" s="81"/>
      <c r="M145" s="81"/>
      <c r="N145" s="83"/>
      <c r="O145" s="84"/>
      <c r="P145" s="85"/>
      <c r="Q145" s="85"/>
      <c r="R145" s="81"/>
      <c r="U145" s="81"/>
      <c r="V145" s="81"/>
      <c r="W145" s="82"/>
      <c r="X145" s="80"/>
      <c r="Y145" s="80"/>
      <c r="Z145" s="85"/>
      <c r="AA145" s="85"/>
    </row>
    <row r="146" spans="1:27" s="48" customFormat="1" x14ac:dyDescent="0.2">
      <c r="A146" s="78"/>
      <c r="B146" s="79"/>
      <c r="C146" s="79"/>
      <c r="D146" s="80"/>
      <c r="E146" s="81"/>
      <c r="F146" s="81"/>
      <c r="G146" s="81"/>
      <c r="H146" s="81"/>
      <c r="I146" s="82"/>
      <c r="J146" s="81"/>
      <c r="K146" s="81"/>
      <c r="L146" s="81"/>
      <c r="M146" s="81"/>
      <c r="N146" s="83"/>
      <c r="O146" s="84"/>
      <c r="P146" s="85"/>
      <c r="Q146" s="85"/>
      <c r="R146" s="81"/>
      <c r="U146" s="81"/>
      <c r="V146" s="81"/>
      <c r="W146" s="82"/>
      <c r="X146" s="80"/>
      <c r="Y146" s="80"/>
      <c r="Z146" s="85"/>
      <c r="AA146" s="85"/>
    </row>
    <row r="147" spans="1:27" s="48" customFormat="1" x14ac:dyDescent="0.2">
      <c r="A147" s="78"/>
      <c r="B147" s="79"/>
      <c r="C147" s="79"/>
      <c r="D147" s="80"/>
      <c r="E147" s="81"/>
      <c r="F147" s="81"/>
      <c r="G147" s="81"/>
      <c r="H147" s="81"/>
      <c r="I147" s="82"/>
      <c r="J147" s="81"/>
      <c r="K147" s="81"/>
      <c r="L147" s="81"/>
      <c r="M147" s="81"/>
      <c r="N147" s="83"/>
      <c r="O147" s="84"/>
      <c r="P147" s="85"/>
      <c r="Q147" s="85"/>
      <c r="R147" s="81"/>
      <c r="U147" s="81"/>
      <c r="V147" s="81"/>
      <c r="W147" s="82"/>
      <c r="X147" s="80"/>
      <c r="Y147" s="80"/>
      <c r="Z147" s="85"/>
      <c r="AA147" s="85"/>
    </row>
    <row r="148" spans="1:27" s="48" customFormat="1" x14ac:dyDescent="0.2">
      <c r="A148" s="78"/>
      <c r="B148" s="79"/>
      <c r="C148" s="79"/>
      <c r="D148" s="80"/>
      <c r="E148" s="81"/>
      <c r="F148" s="81"/>
      <c r="G148" s="81"/>
      <c r="H148" s="81"/>
      <c r="I148" s="82"/>
      <c r="J148" s="81"/>
      <c r="K148" s="81"/>
      <c r="L148" s="81"/>
      <c r="M148" s="81"/>
      <c r="N148" s="83"/>
      <c r="O148" s="84"/>
      <c r="P148" s="85"/>
      <c r="Q148" s="85"/>
      <c r="R148" s="81"/>
      <c r="U148" s="81"/>
      <c r="V148" s="81"/>
      <c r="W148" s="82"/>
      <c r="X148" s="80"/>
      <c r="Y148" s="80"/>
      <c r="Z148" s="85"/>
      <c r="AA148" s="85"/>
    </row>
    <row r="149" spans="1:27" s="48" customFormat="1" x14ac:dyDescent="0.2">
      <c r="A149" s="78"/>
      <c r="B149" s="79"/>
      <c r="C149" s="79"/>
      <c r="D149" s="80"/>
      <c r="E149" s="81"/>
      <c r="F149" s="81"/>
      <c r="G149" s="81"/>
      <c r="H149" s="81"/>
      <c r="I149" s="82"/>
      <c r="J149" s="81"/>
      <c r="K149" s="81"/>
      <c r="L149" s="81"/>
      <c r="M149" s="81"/>
      <c r="N149" s="83"/>
      <c r="O149" s="84"/>
      <c r="P149" s="85"/>
      <c r="Q149" s="85"/>
      <c r="R149" s="81"/>
      <c r="U149" s="81"/>
      <c r="V149" s="81"/>
      <c r="W149" s="82"/>
      <c r="X149" s="80"/>
      <c r="Y149" s="80"/>
      <c r="Z149" s="85"/>
      <c r="AA149" s="85"/>
    </row>
    <row r="150" spans="1:27" s="48" customFormat="1" x14ac:dyDescent="0.2">
      <c r="A150" s="78"/>
      <c r="B150" s="79"/>
      <c r="C150" s="79"/>
      <c r="D150" s="80"/>
      <c r="E150" s="81"/>
      <c r="F150" s="81"/>
      <c r="G150" s="81"/>
      <c r="H150" s="81"/>
      <c r="I150" s="82"/>
      <c r="J150" s="81"/>
      <c r="K150" s="81"/>
      <c r="L150" s="81"/>
      <c r="M150" s="81"/>
      <c r="N150" s="83"/>
      <c r="O150" s="84"/>
      <c r="P150" s="85"/>
      <c r="Q150" s="85"/>
      <c r="R150" s="81"/>
      <c r="U150" s="81"/>
      <c r="V150" s="81"/>
      <c r="W150" s="82"/>
      <c r="X150" s="80"/>
      <c r="Y150" s="80"/>
      <c r="Z150" s="85"/>
      <c r="AA150" s="85"/>
    </row>
    <row r="151" spans="1:27" s="48" customFormat="1" x14ac:dyDescent="0.2">
      <c r="A151" s="78"/>
      <c r="B151" s="79"/>
      <c r="C151" s="79"/>
      <c r="D151" s="80"/>
      <c r="E151" s="81"/>
      <c r="F151" s="81"/>
      <c r="G151" s="81"/>
      <c r="H151" s="81"/>
      <c r="I151" s="82"/>
      <c r="J151" s="81"/>
      <c r="K151" s="81"/>
      <c r="L151" s="81"/>
      <c r="M151" s="81"/>
      <c r="N151" s="83"/>
      <c r="O151" s="84"/>
      <c r="P151" s="85"/>
      <c r="Q151" s="85"/>
      <c r="R151" s="81"/>
      <c r="U151" s="81"/>
      <c r="V151" s="81"/>
      <c r="W151" s="82"/>
      <c r="X151" s="80"/>
      <c r="Y151" s="80"/>
      <c r="Z151" s="85"/>
      <c r="AA151" s="85"/>
    </row>
    <row r="152" spans="1:27" s="48" customFormat="1" x14ac:dyDescent="0.2">
      <c r="A152" s="78"/>
      <c r="B152" s="79"/>
      <c r="C152" s="79"/>
      <c r="D152" s="80"/>
      <c r="E152" s="81"/>
      <c r="F152" s="81"/>
      <c r="G152" s="81"/>
      <c r="H152" s="81"/>
      <c r="I152" s="82"/>
      <c r="J152" s="81"/>
      <c r="K152" s="81"/>
      <c r="L152" s="81"/>
      <c r="M152" s="81"/>
      <c r="N152" s="83"/>
      <c r="O152" s="84"/>
      <c r="P152" s="85"/>
      <c r="Q152" s="85"/>
      <c r="R152" s="81"/>
      <c r="U152" s="81"/>
      <c r="V152" s="81"/>
      <c r="W152" s="82"/>
      <c r="X152" s="80"/>
      <c r="Y152" s="80"/>
      <c r="Z152" s="85"/>
      <c r="AA152" s="85"/>
    </row>
    <row r="153" spans="1:27" s="48" customFormat="1" x14ac:dyDescent="0.2">
      <c r="A153" s="78"/>
      <c r="B153" s="79"/>
      <c r="C153" s="79"/>
      <c r="D153" s="80"/>
      <c r="E153" s="81"/>
      <c r="F153" s="81"/>
      <c r="G153" s="81"/>
      <c r="H153" s="81"/>
      <c r="I153" s="82"/>
      <c r="J153" s="81"/>
      <c r="K153" s="81"/>
      <c r="L153" s="81"/>
      <c r="M153" s="81"/>
      <c r="N153" s="83"/>
      <c r="O153" s="84"/>
      <c r="P153" s="85"/>
      <c r="Q153" s="85"/>
      <c r="R153" s="81"/>
      <c r="U153" s="81"/>
      <c r="V153" s="81"/>
      <c r="W153" s="82"/>
      <c r="X153" s="80"/>
      <c r="Y153" s="80"/>
      <c r="Z153" s="85"/>
      <c r="AA153" s="85"/>
    </row>
    <row r="154" spans="1:27" s="48" customFormat="1" x14ac:dyDescent="0.2">
      <c r="A154" s="78"/>
      <c r="B154" s="79"/>
      <c r="C154" s="79"/>
      <c r="D154" s="80"/>
      <c r="E154" s="81"/>
      <c r="F154" s="81"/>
      <c r="G154" s="81"/>
      <c r="H154" s="81"/>
      <c r="I154" s="82"/>
      <c r="J154" s="81"/>
      <c r="K154" s="81"/>
      <c r="L154" s="81"/>
      <c r="M154" s="81"/>
      <c r="N154" s="83"/>
      <c r="O154" s="84"/>
      <c r="P154" s="85"/>
      <c r="Q154" s="85"/>
      <c r="R154" s="81"/>
      <c r="U154" s="81"/>
      <c r="V154" s="81"/>
      <c r="W154" s="82"/>
      <c r="X154" s="80"/>
      <c r="Y154" s="80"/>
      <c r="Z154" s="85"/>
      <c r="AA154" s="85"/>
    </row>
    <row r="155" spans="1:27" s="48" customFormat="1" x14ac:dyDescent="0.2">
      <c r="A155" s="78"/>
      <c r="B155" s="79"/>
      <c r="C155" s="79"/>
      <c r="D155" s="80"/>
      <c r="E155" s="81"/>
      <c r="F155" s="81"/>
      <c r="G155" s="81"/>
      <c r="H155" s="81"/>
      <c r="I155" s="82"/>
      <c r="J155" s="81"/>
      <c r="K155" s="81"/>
      <c r="L155" s="81"/>
      <c r="M155" s="81"/>
      <c r="N155" s="83"/>
      <c r="O155" s="84"/>
      <c r="P155" s="85"/>
      <c r="Q155" s="85"/>
      <c r="R155" s="81"/>
      <c r="U155" s="81"/>
      <c r="V155" s="81"/>
      <c r="W155" s="82"/>
      <c r="X155" s="80"/>
      <c r="Y155" s="80"/>
      <c r="Z155" s="85"/>
      <c r="AA155" s="85"/>
    </row>
    <row r="156" spans="1:27" s="48" customFormat="1" x14ac:dyDescent="0.2">
      <c r="A156" s="78"/>
      <c r="B156" s="79"/>
      <c r="C156" s="79"/>
      <c r="D156" s="80"/>
      <c r="E156" s="81"/>
      <c r="F156" s="81"/>
      <c r="G156" s="81"/>
      <c r="H156" s="81"/>
      <c r="I156" s="82"/>
      <c r="J156" s="81"/>
      <c r="K156" s="81"/>
      <c r="L156" s="81"/>
      <c r="M156" s="81"/>
      <c r="N156" s="83"/>
      <c r="O156" s="84"/>
      <c r="P156" s="85"/>
      <c r="Q156" s="85"/>
      <c r="R156" s="81"/>
      <c r="U156" s="81"/>
      <c r="V156" s="81"/>
      <c r="W156" s="82"/>
      <c r="X156" s="80"/>
      <c r="Y156" s="80"/>
      <c r="Z156" s="85"/>
      <c r="AA156" s="85"/>
    </row>
    <row r="157" spans="1:27" s="48" customFormat="1" x14ac:dyDescent="0.2">
      <c r="A157" s="78"/>
      <c r="B157" s="79"/>
      <c r="C157" s="79"/>
      <c r="D157" s="80"/>
      <c r="E157" s="81"/>
      <c r="F157" s="81"/>
      <c r="G157" s="81"/>
      <c r="H157" s="81"/>
      <c r="I157" s="82"/>
      <c r="J157" s="81"/>
      <c r="K157" s="81"/>
      <c r="L157" s="81"/>
      <c r="M157" s="81"/>
      <c r="N157" s="83"/>
      <c r="O157" s="84"/>
      <c r="P157" s="85"/>
      <c r="Q157" s="85"/>
      <c r="R157" s="81"/>
      <c r="U157" s="81"/>
      <c r="V157" s="81"/>
      <c r="W157" s="82"/>
      <c r="X157" s="80"/>
      <c r="Y157" s="80"/>
      <c r="Z157" s="85"/>
      <c r="AA157" s="85"/>
    </row>
    <row r="158" spans="1:27" s="48" customFormat="1" x14ac:dyDescent="0.2">
      <c r="A158" s="78"/>
      <c r="B158" s="79"/>
      <c r="C158" s="79"/>
      <c r="D158" s="80"/>
      <c r="E158" s="81"/>
      <c r="F158" s="81"/>
      <c r="G158" s="81"/>
      <c r="H158" s="81"/>
      <c r="I158" s="82"/>
      <c r="J158" s="81"/>
      <c r="K158" s="81"/>
      <c r="L158" s="81"/>
      <c r="M158" s="81"/>
      <c r="N158" s="83"/>
      <c r="O158" s="84"/>
      <c r="P158" s="85"/>
      <c r="Q158" s="85"/>
      <c r="R158" s="81"/>
      <c r="U158" s="81"/>
      <c r="V158" s="81"/>
      <c r="W158" s="82"/>
      <c r="X158" s="80"/>
      <c r="Y158" s="80"/>
      <c r="Z158" s="85"/>
      <c r="AA158" s="85"/>
    </row>
    <row r="159" spans="1:27" s="48" customFormat="1" x14ac:dyDescent="0.2">
      <c r="A159" s="78"/>
      <c r="B159" s="79"/>
      <c r="C159" s="79"/>
      <c r="D159" s="80"/>
      <c r="E159" s="81"/>
      <c r="F159" s="81"/>
      <c r="G159" s="81"/>
      <c r="H159" s="81"/>
      <c r="I159" s="82"/>
      <c r="J159" s="81"/>
      <c r="K159" s="81"/>
      <c r="L159" s="81"/>
      <c r="M159" s="81"/>
      <c r="N159" s="83"/>
      <c r="O159" s="84"/>
      <c r="P159" s="85"/>
      <c r="Q159" s="85"/>
      <c r="R159" s="81"/>
      <c r="U159" s="81"/>
      <c r="V159" s="81"/>
      <c r="W159" s="82"/>
      <c r="X159" s="80"/>
      <c r="Y159" s="80"/>
      <c r="Z159" s="85"/>
      <c r="AA159" s="85"/>
    </row>
    <row r="160" spans="1:27" s="48" customFormat="1" x14ac:dyDescent="0.2">
      <c r="A160" s="78"/>
      <c r="B160" s="79"/>
      <c r="C160" s="79"/>
      <c r="D160" s="80"/>
      <c r="E160" s="81"/>
      <c r="F160" s="81"/>
      <c r="G160" s="81"/>
      <c r="H160" s="81"/>
      <c r="I160" s="82"/>
      <c r="J160" s="81"/>
      <c r="K160" s="81"/>
      <c r="L160" s="81"/>
      <c r="M160" s="81"/>
      <c r="N160" s="83"/>
      <c r="O160" s="84"/>
      <c r="P160" s="85"/>
      <c r="Q160" s="85"/>
      <c r="R160" s="81"/>
      <c r="U160" s="81"/>
      <c r="V160" s="81"/>
      <c r="W160" s="82"/>
      <c r="X160" s="80"/>
      <c r="Y160" s="80"/>
      <c r="Z160" s="85"/>
      <c r="AA160" s="85"/>
    </row>
    <row r="161" spans="1:27" s="48" customFormat="1" x14ac:dyDescent="0.2">
      <c r="A161" s="78"/>
      <c r="B161" s="79"/>
      <c r="C161" s="79"/>
      <c r="D161" s="80"/>
      <c r="E161" s="81"/>
      <c r="F161" s="81"/>
      <c r="G161" s="81"/>
      <c r="H161" s="81"/>
      <c r="I161" s="82"/>
      <c r="J161" s="81"/>
      <c r="K161" s="81"/>
      <c r="L161" s="81"/>
      <c r="M161" s="81"/>
      <c r="N161" s="83"/>
      <c r="O161" s="84"/>
      <c r="P161" s="85"/>
      <c r="Q161" s="85"/>
      <c r="R161" s="81"/>
      <c r="U161" s="81"/>
      <c r="V161" s="81"/>
      <c r="W161" s="82"/>
      <c r="X161" s="80"/>
      <c r="Y161" s="80"/>
      <c r="Z161" s="85"/>
      <c r="AA161" s="85"/>
    </row>
    <row r="162" spans="1:27" s="48" customFormat="1" x14ac:dyDescent="0.2">
      <c r="A162" s="78"/>
      <c r="B162" s="79"/>
      <c r="C162" s="79"/>
      <c r="D162" s="80"/>
      <c r="E162" s="81"/>
      <c r="F162" s="81"/>
      <c r="G162" s="81"/>
      <c r="H162" s="81"/>
      <c r="I162" s="82"/>
      <c r="J162" s="81"/>
      <c r="K162" s="81"/>
      <c r="L162" s="81"/>
      <c r="M162" s="81"/>
      <c r="N162" s="83"/>
      <c r="O162" s="84"/>
      <c r="P162" s="85"/>
      <c r="Q162" s="85"/>
      <c r="R162" s="81"/>
      <c r="U162" s="81"/>
      <c r="V162" s="81"/>
      <c r="W162" s="82"/>
      <c r="X162" s="80"/>
      <c r="Y162" s="80"/>
      <c r="Z162" s="85"/>
      <c r="AA162" s="85"/>
    </row>
    <row r="163" spans="1:27" s="48" customFormat="1" x14ac:dyDescent="0.2">
      <c r="A163" s="78"/>
      <c r="B163" s="79"/>
      <c r="C163" s="79"/>
      <c r="D163" s="80"/>
      <c r="E163" s="81"/>
      <c r="F163" s="81"/>
      <c r="G163" s="81"/>
      <c r="H163" s="81"/>
      <c r="I163" s="82"/>
      <c r="J163" s="81"/>
      <c r="K163" s="81"/>
      <c r="L163" s="81"/>
      <c r="M163" s="81"/>
      <c r="N163" s="83"/>
      <c r="O163" s="84"/>
      <c r="P163" s="85"/>
      <c r="Q163" s="85"/>
      <c r="R163" s="81"/>
      <c r="U163" s="81"/>
      <c r="V163" s="81"/>
      <c r="W163" s="82"/>
      <c r="X163" s="80"/>
      <c r="Y163" s="80"/>
      <c r="Z163" s="85"/>
      <c r="AA163" s="85"/>
    </row>
    <row r="164" spans="1:27" s="48" customFormat="1" x14ac:dyDescent="0.2">
      <c r="A164" s="78"/>
      <c r="B164" s="79"/>
      <c r="C164" s="79"/>
      <c r="D164" s="80"/>
      <c r="E164" s="81"/>
      <c r="F164" s="81"/>
      <c r="G164" s="81"/>
      <c r="H164" s="81"/>
      <c r="I164" s="82"/>
      <c r="J164" s="81"/>
      <c r="K164" s="81"/>
      <c r="L164" s="81"/>
      <c r="M164" s="81"/>
      <c r="N164" s="83"/>
      <c r="O164" s="84"/>
      <c r="P164" s="85"/>
      <c r="Q164" s="85"/>
      <c r="R164" s="81"/>
      <c r="U164" s="81"/>
      <c r="V164" s="81"/>
      <c r="W164" s="82"/>
      <c r="X164" s="80"/>
      <c r="Y164" s="80"/>
      <c r="Z164" s="85"/>
      <c r="AA164" s="85"/>
    </row>
    <row r="165" spans="1:27" s="48" customFormat="1" x14ac:dyDescent="0.2">
      <c r="A165" s="78"/>
      <c r="B165" s="79"/>
      <c r="C165" s="79"/>
      <c r="D165" s="80"/>
      <c r="E165" s="81"/>
      <c r="F165" s="81"/>
      <c r="G165" s="81"/>
      <c r="H165" s="81"/>
      <c r="I165" s="82"/>
      <c r="J165" s="81"/>
      <c r="K165" s="81"/>
      <c r="L165" s="81"/>
      <c r="M165" s="81"/>
      <c r="N165" s="83"/>
      <c r="O165" s="84"/>
      <c r="P165" s="85"/>
      <c r="Q165" s="85"/>
      <c r="R165" s="81"/>
      <c r="U165" s="81"/>
      <c r="V165" s="81"/>
      <c r="W165" s="82"/>
      <c r="X165" s="80"/>
      <c r="Y165" s="80"/>
      <c r="Z165" s="85"/>
      <c r="AA165" s="85"/>
    </row>
    <row r="166" spans="1:27" s="48" customFormat="1" x14ac:dyDescent="0.2">
      <c r="A166" s="78"/>
      <c r="B166" s="79"/>
      <c r="C166" s="79"/>
      <c r="D166" s="80"/>
      <c r="E166" s="81"/>
      <c r="F166" s="81"/>
      <c r="G166" s="81"/>
      <c r="H166" s="81"/>
      <c r="I166" s="82"/>
      <c r="J166" s="81"/>
      <c r="K166" s="81"/>
      <c r="L166" s="81"/>
      <c r="M166" s="81"/>
      <c r="N166" s="83"/>
      <c r="O166" s="84"/>
      <c r="P166" s="85"/>
      <c r="Q166" s="85"/>
      <c r="R166" s="81"/>
      <c r="U166" s="81"/>
      <c r="V166" s="81"/>
      <c r="W166" s="82"/>
      <c r="X166" s="80"/>
      <c r="Y166" s="80"/>
      <c r="Z166" s="85"/>
      <c r="AA166" s="85"/>
    </row>
    <row r="167" spans="1:27" s="48" customFormat="1" x14ac:dyDescent="0.2">
      <c r="A167" s="78"/>
      <c r="B167" s="79"/>
      <c r="C167" s="79"/>
      <c r="D167" s="80"/>
      <c r="E167" s="81"/>
      <c r="F167" s="81"/>
      <c r="G167" s="81"/>
      <c r="H167" s="81"/>
      <c r="I167" s="82"/>
      <c r="J167" s="81"/>
      <c r="K167" s="81"/>
      <c r="L167" s="81"/>
      <c r="M167" s="81"/>
      <c r="N167" s="83"/>
      <c r="O167" s="84"/>
      <c r="P167" s="85"/>
      <c r="Q167" s="85"/>
      <c r="R167" s="81"/>
      <c r="U167" s="81"/>
      <c r="V167" s="81"/>
      <c r="W167" s="82"/>
      <c r="X167" s="80"/>
      <c r="Y167" s="80"/>
      <c r="Z167" s="85"/>
      <c r="AA167" s="85"/>
    </row>
    <row r="168" spans="1:27" s="48" customFormat="1" x14ac:dyDescent="0.2">
      <c r="A168" s="78"/>
      <c r="B168" s="79"/>
      <c r="C168" s="79"/>
      <c r="D168" s="80"/>
      <c r="E168" s="81"/>
      <c r="F168" s="81"/>
      <c r="G168" s="81"/>
      <c r="H168" s="81"/>
      <c r="I168" s="82"/>
      <c r="J168" s="81"/>
      <c r="K168" s="81"/>
      <c r="L168" s="81"/>
      <c r="M168" s="81"/>
      <c r="N168" s="83"/>
      <c r="O168" s="84"/>
      <c r="P168" s="85"/>
      <c r="Q168" s="85"/>
      <c r="R168" s="81"/>
      <c r="U168" s="81"/>
      <c r="V168" s="81"/>
      <c r="W168" s="82"/>
      <c r="X168" s="80"/>
      <c r="Y168" s="80"/>
      <c r="Z168" s="85"/>
      <c r="AA168" s="85"/>
    </row>
    <row r="169" spans="1:27" s="48" customFormat="1" x14ac:dyDescent="0.2">
      <c r="A169" s="78"/>
      <c r="B169" s="79"/>
      <c r="C169" s="79"/>
      <c r="D169" s="80"/>
      <c r="E169" s="81"/>
      <c r="F169" s="81"/>
      <c r="G169" s="81"/>
      <c r="H169" s="81"/>
      <c r="I169" s="82"/>
      <c r="J169" s="81"/>
      <c r="K169" s="81"/>
      <c r="L169" s="81"/>
      <c r="M169" s="81"/>
      <c r="N169" s="83"/>
      <c r="O169" s="84"/>
      <c r="P169" s="85"/>
      <c r="Q169" s="85"/>
      <c r="R169" s="81"/>
      <c r="U169" s="81"/>
      <c r="V169" s="81"/>
      <c r="W169" s="82"/>
      <c r="X169" s="80"/>
      <c r="Y169" s="80"/>
      <c r="Z169" s="85"/>
      <c r="AA169" s="85"/>
    </row>
    <row r="170" spans="1:27" s="48" customFormat="1" x14ac:dyDescent="0.2">
      <c r="A170" s="78"/>
      <c r="B170" s="79"/>
      <c r="C170" s="79"/>
      <c r="D170" s="80"/>
      <c r="E170" s="81"/>
      <c r="F170" s="81"/>
      <c r="G170" s="81"/>
      <c r="H170" s="81"/>
      <c r="I170" s="82"/>
      <c r="J170" s="81"/>
      <c r="K170" s="81"/>
      <c r="L170" s="81"/>
      <c r="M170" s="81"/>
      <c r="N170" s="83"/>
      <c r="O170" s="84"/>
      <c r="P170" s="85"/>
      <c r="Q170" s="85"/>
      <c r="R170" s="81"/>
      <c r="U170" s="81"/>
      <c r="V170" s="81"/>
      <c r="W170" s="82"/>
      <c r="X170" s="80"/>
      <c r="Y170" s="80"/>
      <c r="Z170" s="85"/>
      <c r="AA170" s="85"/>
    </row>
    <row r="171" spans="1:27" s="48" customFormat="1" x14ac:dyDescent="0.2">
      <c r="A171" s="78"/>
      <c r="B171" s="79"/>
      <c r="C171" s="79"/>
      <c r="D171" s="80"/>
      <c r="E171" s="81"/>
      <c r="F171" s="81"/>
      <c r="G171" s="81"/>
      <c r="H171" s="81"/>
      <c r="I171" s="82"/>
      <c r="J171" s="81"/>
      <c r="K171" s="81"/>
      <c r="L171" s="81"/>
      <c r="M171" s="81"/>
      <c r="N171" s="83"/>
      <c r="O171" s="84"/>
      <c r="P171" s="85"/>
      <c r="Q171" s="85"/>
      <c r="R171" s="81"/>
      <c r="U171" s="81"/>
      <c r="V171" s="81"/>
      <c r="W171" s="82"/>
      <c r="X171" s="80"/>
      <c r="Y171" s="80"/>
      <c r="Z171" s="85"/>
      <c r="AA171" s="85"/>
    </row>
    <row r="172" spans="1:27" s="48" customFormat="1" x14ac:dyDescent="0.2">
      <c r="A172" s="78"/>
      <c r="B172" s="79"/>
      <c r="C172" s="79"/>
      <c r="D172" s="80"/>
      <c r="E172" s="81"/>
      <c r="F172" s="81"/>
      <c r="G172" s="81"/>
      <c r="H172" s="81"/>
      <c r="I172" s="82"/>
      <c r="J172" s="81"/>
      <c r="K172" s="81"/>
      <c r="L172" s="81"/>
      <c r="M172" s="81"/>
      <c r="N172" s="83"/>
      <c r="O172" s="84"/>
      <c r="P172" s="85"/>
      <c r="Q172" s="85"/>
      <c r="R172" s="81"/>
      <c r="U172" s="81"/>
      <c r="V172" s="81"/>
      <c r="W172" s="82"/>
      <c r="X172" s="80"/>
      <c r="Y172" s="80"/>
      <c r="Z172" s="85"/>
      <c r="AA172" s="85"/>
    </row>
    <row r="173" spans="1:27" s="48" customFormat="1" x14ac:dyDescent="0.2">
      <c r="A173" s="78"/>
      <c r="B173" s="79"/>
      <c r="C173" s="79"/>
      <c r="D173" s="80"/>
      <c r="E173" s="81"/>
      <c r="F173" s="81"/>
      <c r="G173" s="81"/>
      <c r="H173" s="81"/>
      <c r="I173" s="82"/>
      <c r="J173" s="81"/>
      <c r="K173" s="81"/>
      <c r="L173" s="81"/>
      <c r="M173" s="81"/>
      <c r="N173" s="83"/>
      <c r="O173" s="84"/>
      <c r="P173" s="85"/>
      <c r="Q173" s="85"/>
      <c r="R173" s="81"/>
      <c r="U173" s="81"/>
      <c r="V173" s="81"/>
      <c r="W173" s="82"/>
      <c r="X173" s="80"/>
      <c r="Y173" s="80"/>
      <c r="Z173" s="85"/>
      <c r="AA173" s="85"/>
    </row>
    <row r="174" spans="1:27" s="48" customFormat="1" x14ac:dyDescent="0.2">
      <c r="A174" s="78"/>
      <c r="B174" s="79"/>
      <c r="C174" s="79"/>
      <c r="D174" s="80"/>
      <c r="E174" s="81"/>
      <c r="F174" s="81"/>
      <c r="G174" s="81"/>
      <c r="H174" s="81"/>
      <c r="I174" s="82"/>
      <c r="J174" s="81"/>
      <c r="K174" s="81"/>
      <c r="L174" s="81"/>
      <c r="M174" s="81"/>
      <c r="N174" s="83"/>
      <c r="O174" s="84"/>
      <c r="P174" s="85"/>
      <c r="Q174" s="85"/>
      <c r="R174" s="81"/>
      <c r="U174" s="81"/>
      <c r="V174" s="81"/>
      <c r="W174" s="82"/>
      <c r="X174" s="80"/>
      <c r="Y174" s="80"/>
      <c r="Z174" s="85"/>
      <c r="AA174" s="85"/>
    </row>
    <row r="175" spans="1:27" s="48" customFormat="1" x14ac:dyDescent="0.2">
      <c r="A175" s="78"/>
      <c r="B175" s="79"/>
      <c r="C175" s="79"/>
      <c r="D175" s="80"/>
      <c r="E175" s="81"/>
      <c r="F175" s="81"/>
      <c r="G175" s="81"/>
      <c r="H175" s="81"/>
      <c r="I175" s="82"/>
      <c r="J175" s="81"/>
      <c r="K175" s="81"/>
      <c r="L175" s="81"/>
      <c r="M175" s="81"/>
      <c r="N175" s="83"/>
      <c r="O175" s="84"/>
      <c r="P175" s="85"/>
      <c r="Q175" s="85"/>
      <c r="R175" s="81"/>
      <c r="U175" s="81"/>
      <c r="V175" s="81"/>
      <c r="W175" s="82"/>
      <c r="X175" s="80"/>
      <c r="Y175" s="80"/>
      <c r="Z175" s="85"/>
      <c r="AA175" s="85"/>
    </row>
    <row r="176" spans="1:27" s="48" customFormat="1" x14ac:dyDescent="0.2">
      <c r="A176" s="78"/>
      <c r="B176" s="79"/>
      <c r="C176" s="79"/>
      <c r="D176" s="80"/>
      <c r="E176" s="81"/>
      <c r="F176" s="81"/>
      <c r="G176" s="81"/>
      <c r="H176" s="81"/>
      <c r="I176" s="82"/>
      <c r="J176" s="81"/>
      <c r="K176" s="81"/>
      <c r="L176" s="81"/>
      <c r="M176" s="81"/>
      <c r="N176" s="83"/>
      <c r="O176" s="84"/>
      <c r="P176" s="85"/>
      <c r="Q176" s="85"/>
      <c r="R176" s="81"/>
      <c r="U176" s="81"/>
      <c r="V176" s="81"/>
      <c r="W176" s="82"/>
      <c r="X176" s="80"/>
      <c r="Y176" s="80"/>
      <c r="Z176" s="85"/>
      <c r="AA176" s="85"/>
    </row>
    <row r="177" spans="1:27" s="48" customFormat="1" x14ac:dyDescent="0.2">
      <c r="A177" s="78"/>
      <c r="B177" s="79"/>
      <c r="C177" s="79"/>
      <c r="D177" s="80"/>
      <c r="E177" s="81"/>
      <c r="F177" s="81"/>
      <c r="G177" s="81"/>
      <c r="H177" s="81"/>
      <c r="I177" s="82"/>
      <c r="J177" s="81"/>
      <c r="K177" s="81"/>
      <c r="L177" s="81"/>
      <c r="M177" s="81"/>
      <c r="N177" s="83"/>
      <c r="O177" s="84"/>
      <c r="P177" s="85"/>
      <c r="Q177" s="85"/>
      <c r="R177" s="81"/>
      <c r="U177" s="81"/>
      <c r="V177" s="81"/>
      <c r="W177" s="82"/>
      <c r="X177" s="80"/>
      <c r="Y177" s="80"/>
      <c r="Z177" s="85"/>
      <c r="AA177" s="85"/>
    </row>
    <row r="178" spans="1:27" s="48" customFormat="1" x14ac:dyDescent="0.2">
      <c r="A178" s="78"/>
      <c r="B178" s="79"/>
      <c r="C178" s="79"/>
      <c r="D178" s="80"/>
      <c r="E178" s="81"/>
      <c r="F178" s="81"/>
      <c r="G178" s="81"/>
      <c r="H178" s="81"/>
      <c r="I178" s="82"/>
      <c r="J178" s="81"/>
      <c r="K178" s="81"/>
      <c r="L178" s="81"/>
      <c r="M178" s="81"/>
      <c r="N178" s="83"/>
      <c r="O178" s="84"/>
      <c r="P178" s="85"/>
      <c r="Q178" s="85"/>
      <c r="R178" s="81"/>
      <c r="U178" s="81"/>
      <c r="V178" s="81"/>
      <c r="W178" s="82"/>
      <c r="X178" s="80"/>
      <c r="Y178" s="80"/>
      <c r="Z178" s="85"/>
      <c r="AA178" s="85"/>
    </row>
    <row r="179" spans="1:27" s="48" customFormat="1" x14ac:dyDescent="0.2">
      <c r="A179" s="78"/>
      <c r="B179" s="79"/>
      <c r="C179" s="79"/>
      <c r="D179" s="80"/>
      <c r="E179" s="81"/>
      <c r="F179" s="81"/>
      <c r="G179" s="81"/>
      <c r="H179" s="81"/>
      <c r="I179" s="82"/>
      <c r="J179" s="81"/>
      <c r="K179" s="81"/>
      <c r="L179" s="81"/>
      <c r="M179" s="81"/>
      <c r="N179" s="83"/>
      <c r="O179" s="84"/>
      <c r="P179" s="85"/>
      <c r="Q179" s="85"/>
      <c r="R179" s="81"/>
      <c r="U179" s="81"/>
      <c r="V179" s="81"/>
      <c r="W179" s="82"/>
      <c r="X179" s="80"/>
      <c r="Y179" s="80"/>
      <c r="Z179" s="85"/>
      <c r="AA179" s="85"/>
    </row>
    <row r="180" spans="1:27" s="48" customFormat="1" x14ac:dyDescent="0.2">
      <c r="A180" s="78"/>
      <c r="B180" s="79"/>
      <c r="C180" s="79"/>
      <c r="D180" s="80"/>
      <c r="E180" s="81"/>
      <c r="F180" s="81"/>
      <c r="G180" s="81"/>
      <c r="H180" s="81"/>
      <c r="I180" s="82"/>
      <c r="J180" s="81"/>
      <c r="K180" s="81"/>
      <c r="L180" s="81"/>
      <c r="M180" s="81"/>
      <c r="N180" s="83"/>
      <c r="O180" s="84"/>
      <c r="P180" s="85"/>
      <c r="Q180" s="85"/>
      <c r="R180" s="81"/>
      <c r="U180" s="81"/>
      <c r="V180" s="81"/>
      <c r="W180" s="82"/>
      <c r="X180" s="80"/>
      <c r="Y180" s="80"/>
      <c r="Z180" s="85"/>
      <c r="AA180" s="85"/>
    </row>
    <row r="181" spans="1:27" s="48" customFormat="1" x14ac:dyDescent="0.2">
      <c r="A181" s="78"/>
      <c r="B181" s="79"/>
      <c r="C181" s="79"/>
      <c r="D181" s="80"/>
      <c r="E181" s="81"/>
      <c r="F181" s="81"/>
      <c r="G181" s="81"/>
      <c r="H181" s="81"/>
      <c r="I181" s="82"/>
      <c r="J181" s="81"/>
      <c r="K181" s="81"/>
      <c r="L181" s="81"/>
      <c r="M181" s="81"/>
      <c r="N181" s="83"/>
      <c r="O181" s="84"/>
      <c r="P181" s="85"/>
      <c r="Q181" s="85"/>
      <c r="R181" s="81"/>
      <c r="U181" s="81"/>
      <c r="V181" s="81"/>
      <c r="W181" s="82"/>
      <c r="X181" s="80"/>
      <c r="Y181" s="80"/>
      <c r="Z181" s="85"/>
      <c r="AA181" s="85"/>
    </row>
    <row r="182" spans="1:27" s="48" customFormat="1" x14ac:dyDescent="0.2">
      <c r="A182" s="78"/>
      <c r="B182" s="79"/>
      <c r="C182" s="79"/>
      <c r="D182" s="80"/>
      <c r="E182" s="81"/>
      <c r="F182" s="81"/>
      <c r="G182" s="81"/>
      <c r="H182" s="81"/>
      <c r="I182" s="82"/>
      <c r="J182" s="81"/>
      <c r="K182" s="81"/>
      <c r="L182" s="81"/>
      <c r="M182" s="81"/>
      <c r="N182" s="83"/>
      <c r="O182" s="84"/>
      <c r="P182" s="85"/>
      <c r="Q182" s="85"/>
      <c r="R182" s="81"/>
      <c r="U182" s="81"/>
      <c r="V182" s="81"/>
      <c r="W182" s="82"/>
      <c r="X182" s="80"/>
      <c r="Y182" s="80"/>
      <c r="Z182" s="85"/>
      <c r="AA182" s="85"/>
    </row>
    <row r="183" spans="1:27" s="48" customFormat="1" x14ac:dyDescent="0.2">
      <c r="A183" s="78"/>
      <c r="B183" s="79"/>
      <c r="C183" s="79"/>
      <c r="D183" s="80"/>
      <c r="E183" s="81"/>
      <c r="F183" s="81"/>
      <c r="G183" s="81"/>
      <c r="H183" s="81"/>
      <c r="I183" s="82"/>
      <c r="J183" s="81"/>
      <c r="K183" s="81"/>
      <c r="L183" s="81"/>
      <c r="M183" s="81"/>
      <c r="N183" s="83"/>
      <c r="O183" s="84"/>
      <c r="P183" s="85"/>
      <c r="Q183" s="85"/>
      <c r="R183" s="81"/>
      <c r="U183" s="81"/>
      <c r="V183" s="81"/>
      <c r="W183" s="82"/>
      <c r="X183" s="80"/>
      <c r="Y183" s="80"/>
      <c r="Z183" s="85"/>
      <c r="AA183" s="85"/>
    </row>
    <row r="184" spans="1:27" s="48" customFormat="1" x14ac:dyDescent="0.2">
      <c r="A184" s="78"/>
      <c r="B184" s="79"/>
      <c r="C184" s="79"/>
      <c r="D184" s="80"/>
      <c r="E184" s="81"/>
      <c r="F184" s="81"/>
      <c r="G184" s="81"/>
      <c r="H184" s="81"/>
      <c r="I184" s="82"/>
      <c r="J184" s="81"/>
      <c r="K184" s="81"/>
      <c r="L184" s="81"/>
      <c r="M184" s="81"/>
      <c r="N184" s="83"/>
      <c r="O184" s="84"/>
      <c r="P184" s="85"/>
      <c r="Q184" s="85"/>
      <c r="R184" s="81"/>
      <c r="U184" s="81"/>
      <c r="V184" s="81"/>
      <c r="W184" s="82"/>
      <c r="X184" s="80"/>
      <c r="Y184" s="80"/>
      <c r="Z184" s="85"/>
      <c r="AA184" s="85"/>
    </row>
    <row r="185" spans="1:27" s="48" customFormat="1" x14ac:dyDescent="0.2">
      <c r="A185" s="78"/>
      <c r="B185" s="79"/>
      <c r="C185" s="79"/>
      <c r="D185" s="80"/>
      <c r="E185" s="81"/>
      <c r="F185" s="81"/>
      <c r="G185" s="81"/>
      <c r="H185" s="81"/>
      <c r="I185" s="82"/>
      <c r="J185" s="81"/>
      <c r="K185" s="81"/>
      <c r="L185" s="81"/>
      <c r="M185" s="81"/>
      <c r="N185" s="83"/>
      <c r="O185" s="84"/>
      <c r="P185" s="85"/>
      <c r="Q185" s="85"/>
      <c r="R185" s="81"/>
      <c r="U185" s="81"/>
      <c r="V185" s="81"/>
      <c r="W185" s="82"/>
      <c r="X185" s="80"/>
      <c r="Y185" s="80"/>
      <c r="Z185" s="85"/>
      <c r="AA185" s="85"/>
    </row>
    <row r="186" spans="1:27" s="48" customFormat="1" x14ac:dyDescent="0.2">
      <c r="A186" s="78"/>
      <c r="B186" s="79"/>
      <c r="C186" s="79"/>
      <c r="D186" s="80"/>
      <c r="E186" s="81"/>
      <c r="F186" s="81"/>
      <c r="G186" s="81"/>
      <c r="H186" s="81"/>
      <c r="I186" s="82"/>
      <c r="J186" s="81"/>
      <c r="K186" s="81"/>
      <c r="L186" s="81"/>
      <c r="M186" s="81"/>
      <c r="N186" s="83"/>
      <c r="O186" s="84"/>
      <c r="P186" s="85"/>
      <c r="Q186" s="85"/>
      <c r="R186" s="81"/>
      <c r="U186" s="81"/>
      <c r="V186" s="81"/>
      <c r="W186" s="82"/>
      <c r="X186" s="80"/>
      <c r="Y186" s="80"/>
      <c r="Z186" s="85"/>
      <c r="AA186" s="85"/>
    </row>
    <row r="187" spans="1:27" s="48" customFormat="1" x14ac:dyDescent="0.2">
      <c r="A187" s="78"/>
      <c r="B187" s="79"/>
      <c r="C187" s="79"/>
      <c r="D187" s="80"/>
      <c r="E187" s="81"/>
      <c r="F187" s="81"/>
      <c r="G187" s="81"/>
      <c r="H187" s="81"/>
      <c r="I187" s="82"/>
      <c r="J187" s="81"/>
      <c r="K187" s="81"/>
      <c r="L187" s="81"/>
      <c r="M187" s="81"/>
      <c r="N187" s="83"/>
      <c r="O187" s="84"/>
      <c r="P187" s="85"/>
      <c r="Q187" s="85"/>
      <c r="R187" s="81"/>
      <c r="U187" s="81"/>
      <c r="V187" s="81"/>
      <c r="W187" s="82"/>
      <c r="X187" s="80"/>
      <c r="Y187" s="80"/>
      <c r="Z187" s="85"/>
      <c r="AA187" s="85"/>
    </row>
    <row r="188" spans="1:27" s="48" customFormat="1" x14ac:dyDescent="0.2">
      <c r="A188" s="78"/>
      <c r="B188" s="79"/>
      <c r="C188" s="79"/>
      <c r="D188" s="80"/>
      <c r="E188" s="81"/>
      <c r="F188" s="81"/>
      <c r="G188" s="81"/>
      <c r="H188" s="81"/>
      <c r="I188" s="82"/>
      <c r="J188" s="81"/>
      <c r="K188" s="81"/>
      <c r="L188" s="81"/>
      <c r="M188" s="81"/>
      <c r="N188" s="83"/>
      <c r="O188" s="84"/>
      <c r="P188" s="85"/>
      <c r="Q188" s="85"/>
      <c r="R188" s="81"/>
      <c r="U188" s="81"/>
      <c r="V188" s="81"/>
      <c r="W188" s="82"/>
      <c r="X188" s="80"/>
      <c r="Y188" s="80"/>
      <c r="Z188" s="85"/>
      <c r="AA188" s="85"/>
    </row>
    <row r="189" spans="1:27" s="48" customFormat="1" x14ac:dyDescent="0.2">
      <c r="A189" s="78"/>
      <c r="B189" s="79"/>
      <c r="C189" s="79"/>
      <c r="D189" s="80"/>
      <c r="E189" s="81"/>
      <c r="F189" s="81"/>
      <c r="G189" s="81"/>
      <c r="H189" s="81"/>
      <c r="I189" s="82"/>
      <c r="J189" s="81"/>
      <c r="K189" s="81"/>
      <c r="L189" s="81"/>
      <c r="M189" s="81"/>
      <c r="N189" s="83"/>
      <c r="O189" s="84"/>
      <c r="P189" s="85"/>
      <c r="Q189" s="85"/>
      <c r="R189" s="81"/>
      <c r="U189" s="81"/>
      <c r="V189" s="81"/>
      <c r="W189" s="82"/>
      <c r="X189" s="80"/>
      <c r="Y189" s="80"/>
      <c r="Z189" s="85"/>
      <c r="AA189" s="85"/>
    </row>
    <row r="190" spans="1:27" s="48" customFormat="1" x14ac:dyDescent="0.2">
      <c r="A190" s="78"/>
      <c r="B190" s="79"/>
      <c r="C190" s="79"/>
      <c r="D190" s="80"/>
      <c r="E190" s="81"/>
      <c r="F190" s="81"/>
      <c r="G190" s="81"/>
      <c r="H190" s="81"/>
      <c r="I190" s="82"/>
      <c r="J190" s="81"/>
      <c r="K190" s="81"/>
      <c r="L190" s="81"/>
      <c r="M190" s="81"/>
      <c r="N190" s="83"/>
      <c r="O190" s="84"/>
      <c r="P190" s="85"/>
      <c r="Q190" s="85"/>
      <c r="R190" s="81"/>
      <c r="U190" s="81"/>
      <c r="V190" s="81"/>
      <c r="W190" s="82"/>
      <c r="X190" s="80"/>
      <c r="Y190" s="80"/>
      <c r="Z190" s="85"/>
      <c r="AA190" s="85"/>
    </row>
    <row r="191" spans="1:27" s="48" customFormat="1" x14ac:dyDescent="0.2">
      <c r="A191" s="78"/>
      <c r="B191" s="79"/>
      <c r="C191" s="79"/>
      <c r="D191" s="80"/>
      <c r="E191" s="81"/>
      <c r="F191" s="81"/>
      <c r="G191" s="81"/>
      <c r="H191" s="81"/>
      <c r="I191" s="82"/>
      <c r="J191" s="81"/>
      <c r="K191" s="81"/>
      <c r="L191" s="81"/>
      <c r="M191" s="81"/>
      <c r="N191" s="83"/>
      <c r="O191" s="84"/>
      <c r="P191" s="85"/>
      <c r="Q191" s="85"/>
      <c r="R191" s="81"/>
      <c r="U191" s="81"/>
      <c r="V191" s="81"/>
      <c r="W191" s="82"/>
      <c r="X191" s="80"/>
      <c r="Y191" s="80"/>
      <c r="Z191" s="85"/>
      <c r="AA191" s="85"/>
    </row>
    <row r="192" spans="1:27" s="48" customFormat="1" x14ac:dyDescent="0.2">
      <c r="A192" s="78"/>
      <c r="B192" s="79"/>
      <c r="C192" s="79"/>
      <c r="D192" s="80"/>
      <c r="E192" s="81"/>
      <c r="F192" s="81"/>
      <c r="G192" s="81"/>
      <c r="H192" s="81"/>
      <c r="I192" s="82"/>
      <c r="J192" s="81"/>
      <c r="K192" s="81"/>
      <c r="L192" s="81"/>
      <c r="M192" s="81"/>
      <c r="N192" s="83"/>
      <c r="O192" s="84"/>
      <c r="P192" s="85"/>
      <c r="Q192" s="85"/>
      <c r="R192" s="81"/>
      <c r="U192" s="81"/>
      <c r="V192" s="81"/>
      <c r="W192" s="82"/>
      <c r="X192" s="80"/>
      <c r="Y192" s="80"/>
      <c r="Z192" s="85"/>
      <c r="AA192" s="85"/>
    </row>
    <row r="193" spans="1:27" s="48" customFormat="1" x14ac:dyDescent="0.2">
      <c r="A193" s="78"/>
      <c r="B193" s="79"/>
      <c r="C193" s="79"/>
      <c r="D193" s="80"/>
      <c r="E193" s="81"/>
      <c r="F193" s="81"/>
      <c r="G193" s="81"/>
      <c r="H193" s="81"/>
      <c r="I193" s="82"/>
      <c r="J193" s="81"/>
      <c r="K193" s="81"/>
      <c r="L193" s="81"/>
      <c r="M193" s="81"/>
      <c r="N193" s="83"/>
      <c r="O193" s="84"/>
      <c r="P193" s="85"/>
      <c r="Q193" s="85"/>
      <c r="R193" s="81"/>
      <c r="U193" s="81"/>
      <c r="V193" s="81"/>
      <c r="W193" s="82"/>
      <c r="X193" s="80"/>
      <c r="Y193" s="80"/>
      <c r="Z193" s="85"/>
      <c r="AA193" s="85"/>
    </row>
    <row r="194" spans="1:27" s="48" customFormat="1" x14ac:dyDescent="0.2">
      <c r="A194" s="78"/>
      <c r="B194" s="79"/>
      <c r="C194" s="79"/>
      <c r="D194" s="80"/>
      <c r="E194" s="81"/>
      <c r="F194" s="81"/>
      <c r="G194" s="81"/>
      <c r="H194" s="81"/>
      <c r="I194" s="82"/>
      <c r="J194" s="81"/>
      <c r="K194" s="81"/>
      <c r="L194" s="81"/>
      <c r="M194" s="81"/>
      <c r="N194" s="83"/>
      <c r="O194" s="84"/>
      <c r="P194" s="85"/>
      <c r="Q194" s="85"/>
      <c r="R194" s="81"/>
      <c r="U194" s="81"/>
      <c r="V194" s="81"/>
      <c r="W194" s="82"/>
      <c r="X194" s="80"/>
      <c r="Y194" s="80"/>
      <c r="Z194" s="85"/>
      <c r="AA194" s="85"/>
    </row>
    <row r="195" spans="1:27" s="48" customFormat="1" x14ac:dyDescent="0.2">
      <c r="A195" s="78"/>
      <c r="B195" s="79"/>
      <c r="C195" s="79"/>
      <c r="D195" s="80"/>
      <c r="E195" s="81"/>
      <c r="F195" s="81"/>
      <c r="G195" s="81"/>
      <c r="H195" s="81"/>
      <c r="I195" s="82"/>
      <c r="J195" s="81"/>
      <c r="K195" s="81"/>
      <c r="L195" s="81"/>
      <c r="M195" s="81"/>
      <c r="N195" s="83"/>
      <c r="O195" s="84"/>
      <c r="P195" s="85"/>
      <c r="Q195" s="85"/>
      <c r="R195" s="81"/>
      <c r="U195" s="81"/>
      <c r="V195" s="81"/>
      <c r="W195" s="82"/>
      <c r="X195" s="80"/>
      <c r="Y195" s="80"/>
      <c r="Z195" s="85"/>
      <c r="AA195" s="85"/>
    </row>
    <row r="196" spans="1:27" s="48" customFormat="1" x14ac:dyDescent="0.2">
      <c r="A196" s="78"/>
      <c r="B196" s="79"/>
      <c r="C196" s="79"/>
      <c r="D196" s="80"/>
      <c r="E196" s="81"/>
      <c r="F196" s="81"/>
      <c r="G196" s="81"/>
      <c r="H196" s="81"/>
      <c r="I196" s="82"/>
      <c r="J196" s="81"/>
      <c r="K196" s="81"/>
      <c r="L196" s="81"/>
      <c r="M196" s="81"/>
      <c r="N196" s="83"/>
      <c r="O196" s="84"/>
      <c r="P196" s="85"/>
      <c r="Q196" s="85"/>
      <c r="R196" s="81"/>
      <c r="U196" s="81"/>
      <c r="V196" s="81"/>
      <c r="W196" s="82"/>
      <c r="X196" s="80"/>
      <c r="Y196" s="80"/>
      <c r="Z196" s="85"/>
      <c r="AA196" s="85"/>
    </row>
    <row r="197" spans="1:27" s="48" customFormat="1" x14ac:dyDescent="0.2">
      <c r="A197" s="78"/>
      <c r="B197" s="79"/>
      <c r="C197" s="79"/>
      <c r="D197" s="80"/>
      <c r="E197" s="81"/>
      <c r="F197" s="81"/>
      <c r="G197" s="81"/>
      <c r="H197" s="81"/>
      <c r="I197" s="82"/>
      <c r="J197" s="81"/>
      <c r="K197" s="81"/>
      <c r="L197" s="81"/>
      <c r="M197" s="81"/>
      <c r="N197" s="83"/>
      <c r="O197" s="84"/>
      <c r="P197" s="85"/>
      <c r="Q197" s="85"/>
      <c r="R197" s="81"/>
      <c r="U197" s="81"/>
      <c r="V197" s="81"/>
      <c r="W197" s="82"/>
      <c r="X197" s="80"/>
      <c r="Y197" s="80"/>
      <c r="Z197" s="85"/>
      <c r="AA197" s="85"/>
    </row>
    <row r="198" spans="1:27" s="48" customFormat="1" x14ac:dyDescent="0.2">
      <c r="A198" s="78"/>
      <c r="B198" s="79"/>
      <c r="C198" s="79"/>
      <c r="D198" s="80"/>
      <c r="E198" s="81"/>
      <c r="F198" s="81"/>
      <c r="G198" s="81"/>
      <c r="H198" s="81"/>
      <c r="I198" s="82"/>
      <c r="J198" s="81"/>
      <c r="K198" s="81"/>
      <c r="L198" s="81"/>
      <c r="M198" s="81"/>
      <c r="N198" s="83"/>
      <c r="O198" s="84"/>
      <c r="P198" s="85"/>
      <c r="Q198" s="85"/>
      <c r="R198" s="81"/>
      <c r="U198" s="81"/>
      <c r="V198" s="81"/>
      <c r="W198" s="82"/>
      <c r="X198" s="80"/>
      <c r="Y198" s="80"/>
      <c r="Z198" s="85"/>
      <c r="AA198" s="85"/>
    </row>
    <row r="199" spans="1:27" s="48" customFormat="1" x14ac:dyDescent="0.2">
      <c r="A199" s="78"/>
      <c r="B199" s="79"/>
      <c r="C199" s="79"/>
      <c r="D199" s="80"/>
      <c r="E199" s="81"/>
      <c r="F199" s="81"/>
      <c r="G199" s="81"/>
      <c r="H199" s="81"/>
      <c r="I199" s="82"/>
      <c r="J199" s="81"/>
      <c r="K199" s="81"/>
      <c r="L199" s="81"/>
      <c r="M199" s="81"/>
      <c r="N199" s="83"/>
      <c r="O199" s="84"/>
      <c r="P199" s="85"/>
      <c r="Q199" s="85"/>
      <c r="R199" s="81"/>
      <c r="U199" s="81"/>
      <c r="V199" s="81"/>
      <c r="W199" s="82"/>
      <c r="X199" s="80"/>
      <c r="Y199" s="80"/>
      <c r="Z199" s="85"/>
      <c r="AA199" s="85"/>
    </row>
    <row r="200" spans="1:27" s="48" customFormat="1" x14ac:dyDescent="0.2">
      <c r="A200" s="78"/>
      <c r="B200" s="79"/>
      <c r="C200" s="79"/>
      <c r="D200" s="80"/>
      <c r="E200" s="81"/>
      <c r="F200" s="81"/>
      <c r="G200" s="81"/>
      <c r="H200" s="81"/>
      <c r="I200" s="82"/>
      <c r="J200" s="81"/>
      <c r="K200" s="81"/>
      <c r="L200" s="81"/>
      <c r="M200" s="81"/>
      <c r="N200" s="83"/>
      <c r="O200" s="84"/>
      <c r="P200" s="85"/>
      <c r="Q200" s="85"/>
      <c r="R200" s="81"/>
      <c r="U200" s="81"/>
      <c r="V200" s="81"/>
      <c r="W200" s="82"/>
      <c r="X200" s="80"/>
      <c r="Y200" s="80"/>
      <c r="Z200" s="85"/>
      <c r="AA200" s="85"/>
    </row>
    <row r="201" spans="1:27" s="48" customFormat="1" x14ac:dyDescent="0.2">
      <c r="A201" s="78"/>
      <c r="B201" s="79"/>
      <c r="C201" s="79"/>
      <c r="D201" s="80"/>
      <c r="E201" s="81"/>
      <c r="F201" s="81"/>
      <c r="G201" s="81"/>
      <c r="H201" s="81"/>
      <c r="I201" s="82"/>
      <c r="J201" s="81"/>
      <c r="K201" s="81"/>
      <c r="L201" s="81"/>
      <c r="M201" s="81"/>
      <c r="N201" s="83"/>
      <c r="O201" s="84"/>
      <c r="P201" s="85"/>
      <c r="Q201" s="85"/>
      <c r="R201" s="81"/>
      <c r="U201" s="81"/>
      <c r="V201" s="81"/>
      <c r="W201" s="82"/>
      <c r="X201" s="80"/>
      <c r="Y201" s="80"/>
      <c r="Z201" s="85"/>
      <c r="AA201" s="85"/>
    </row>
    <row r="202" spans="1:27" s="48" customFormat="1" x14ac:dyDescent="0.2">
      <c r="A202" s="78"/>
      <c r="B202" s="79"/>
      <c r="C202" s="79"/>
      <c r="D202" s="80"/>
      <c r="E202" s="81"/>
      <c r="F202" s="81"/>
      <c r="G202" s="81"/>
      <c r="H202" s="81"/>
      <c r="I202" s="82"/>
      <c r="J202" s="81"/>
      <c r="K202" s="81"/>
      <c r="L202" s="81"/>
      <c r="M202" s="81"/>
      <c r="N202" s="83"/>
      <c r="O202" s="84"/>
      <c r="P202" s="85"/>
      <c r="Q202" s="85"/>
      <c r="R202" s="81"/>
      <c r="U202" s="81"/>
      <c r="V202" s="81"/>
      <c r="W202" s="82"/>
      <c r="X202" s="80"/>
      <c r="Y202" s="80"/>
      <c r="Z202" s="85"/>
      <c r="AA202" s="85"/>
    </row>
    <row r="203" spans="1:27" s="48" customFormat="1" x14ac:dyDescent="0.2">
      <c r="A203" s="78"/>
      <c r="B203" s="79"/>
      <c r="C203" s="79"/>
      <c r="D203" s="80"/>
      <c r="E203" s="81"/>
      <c r="F203" s="81"/>
      <c r="G203" s="81"/>
      <c r="H203" s="81"/>
      <c r="I203" s="82"/>
      <c r="J203" s="81"/>
      <c r="K203" s="81"/>
      <c r="L203" s="81"/>
      <c r="M203" s="81"/>
      <c r="N203" s="83"/>
      <c r="O203" s="84"/>
      <c r="P203" s="85"/>
      <c r="Q203" s="85"/>
      <c r="R203" s="81"/>
      <c r="U203" s="81"/>
      <c r="V203" s="81"/>
      <c r="W203" s="82"/>
      <c r="X203" s="80"/>
      <c r="Y203" s="80"/>
      <c r="Z203" s="85"/>
      <c r="AA203" s="85"/>
    </row>
    <row r="204" spans="1:27" s="48" customFormat="1" x14ac:dyDescent="0.2">
      <c r="A204" s="78"/>
      <c r="B204" s="79"/>
      <c r="C204" s="79"/>
      <c r="D204" s="80"/>
      <c r="E204" s="81"/>
      <c r="F204" s="81"/>
      <c r="G204" s="81"/>
      <c r="H204" s="81"/>
      <c r="I204" s="82"/>
      <c r="J204" s="81"/>
      <c r="K204" s="81"/>
      <c r="L204" s="81"/>
      <c r="M204" s="81"/>
      <c r="N204" s="83"/>
      <c r="O204" s="84"/>
      <c r="P204" s="85"/>
      <c r="Q204" s="85"/>
      <c r="R204" s="81"/>
      <c r="U204" s="81"/>
      <c r="V204" s="81"/>
      <c r="W204" s="82"/>
      <c r="X204" s="80"/>
      <c r="Y204" s="80"/>
      <c r="Z204" s="85"/>
      <c r="AA204" s="85"/>
    </row>
    <row r="205" spans="1:27" s="48" customFormat="1" x14ac:dyDescent="0.2">
      <c r="A205" s="78"/>
      <c r="B205" s="79"/>
      <c r="C205" s="79"/>
      <c r="D205" s="80"/>
      <c r="E205" s="81"/>
      <c r="F205" s="81"/>
      <c r="G205" s="81"/>
      <c r="H205" s="81"/>
      <c r="I205" s="82"/>
      <c r="J205" s="81"/>
      <c r="K205" s="81"/>
      <c r="L205" s="81"/>
      <c r="M205" s="81"/>
      <c r="N205" s="83"/>
      <c r="O205" s="84"/>
      <c r="P205" s="85"/>
      <c r="Q205" s="85"/>
      <c r="R205" s="81"/>
      <c r="U205" s="81"/>
      <c r="V205" s="81"/>
      <c r="W205" s="82"/>
      <c r="X205" s="80"/>
      <c r="Y205" s="80"/>
      <c r="Z205" s="85"/>
      <c r="AA205" s="85"/>
    </row>
    <row r="206" spans="1:27" s="48" customFormat="1" x14ac:dyDescent="0.2">
      <c r="A206" s="78"/>
      <c r="B206" s="79"/>
      <c r="C206" s="79"/>
      <c r="D206" s="80"/>
      <c r="E206" s="81"/>
      <c r="F206" s="81"/>
      <c r="G206" s="81"/>
      <c r="H206" s="81"/>
      <c r="I206" s="82"/>
      <c r="J206" s="81"/>
      <c r="K206" s="81"/>
      <c r="L206" s="81"/>
      <c r="M206" s="81"/>
      <c r="N206" s="83"/>
      <c r="O206" s="84"/>
      <c r="P206" s="85"/>
      <c r="Q206" s="85"/>
      <c r="R206" s="81"/>
      <c r="U206" s="81"/>
      <c r="V206" s="81"/>
      <c r="W206" s="82"/>
      <c r="X206" s="80"/>
      <c r="Y206" s="80"/>
      <c r="Z206" s="85"/>
      <c r="AA206" s="85"/>
    </row>
    <row r="207" spans="1:27" s="48" customFormat="1" x14ac:dyDescent="0.2">
      <c r="A207" s="78"/>
      <c r="B207" s="79"/>
      <c r="C207" s="79"/>
      <c r="D207" s="80"/>
      <c r="E207" s="81"/>
      <c r="F207" s="81"/>
      <c r="G207" s="81"/>
      <c r="H207" s="81"/>
      <c r="I207" s="82"/>
      <c r="J207" s="81"/>
      <c r="K207" s="81"/>
      <c r="L207" s="81"/>
      <c r="M207" s="81"/>
      <c r="N207" s="83"/>
      <c r="O207" s="84"/>
      <c r="P207" s="85"/>
      <c r="Q207" s="85"/>
      <c r="R207" s="81"/>
      <c r="U207" s="81"/>
      <c r="V207" s="81"/>
      <c r="W207" s="82"/>
      <c r="X207" s="80"/>
      <c r="Y207" s="80"/>
      <c r="Z207" s="85"/>
      <c r="AA207" s="85"/>
    </row>
    <row r="208" spans="1:27" s="48" customFormat="1" x14ac:dyDescent="0.2">
      <c r="A208" s="78"/>
      <c r="B208" s="79"/>
      <c r="C208" s="79"/>
      <c r="D208" s="80"/>
      <c r="E208" s="81"/>
      <c r="F208" s="81"/>
      <c r="G208" s="81"/>
      <c r="H208" s="81"/>
      <c r="I208" s="82"/>
      <c r="J208" s="81"/>
      <c r="K208" s="81"/>
      <c r="L208" s="81"/>
      <c r="M208" s="81"/>
      <c r="N208" s="83"/>
      <c r="O208" s="84"/>
      <c r="P208" s="85"/>
      <c r="Q208" s="85"/>
      <c r="R208" s="81"/>
      <c r="U208" s="81"/>
      <c r="V208" s="81"/>
      <c r="W208" s="82"/>
      <c r="X208" s="80"/>
      <c r="Y208" s="80"/>
      <c r="Z208" s="85"/>
      <c r="AA208" s="85"/>
    </row>
    <row r="209" spans="1:27" s="48" customFormat="1" x14ac:dyDescent="0.2">
      <c r="A209" s="78"/>
      <c r="B209" s="79"/>
      <c r="C209" s="79"/>
      <c r="D209" s="80"/>
      <c r="E209" s="81"/>
      <c r="F209" s="81"/>
      <c r="G209" s="81"/>
      <c r="H209" s="81"/>
      <c r="I209" s="82"/>
      <c r="J209" s="81"/>
      <c r="K209" s="81"/>
      <c r="L209" s="81"/>
      <c r="M209" s="81"/>
      <c r="N209" s="83"/>
      <c r="O209" s="84"/>
      <c r="P209" s="85"/>
      <c r="Q209" s="85"/>
      <c r="R209" s="81"/>
      <c r="U209" s="81"/>
      <c r="V209" s="81"/>
      <c r="W209" s="82"/>
      <c r="X209" s="80"/>
      <c r="Y209" s="80"/>
      <c r="Z209" s="85"/>
      <c r="AA209" s="85"/>
    </row>
    <row r="210" spans="1:27" s="48" customFormat="1" x14ac:dyDescent="0.2">
      <c r="A210" s="78"/>
      <c r="B210" s="79"/>
      <c r="C210" s="79"/>
      <c r="D210" s="80"/>
      <c r="E210" s="81"/>
      <c r="F210" s="81"/>
      <c r="G210" s="81"/>
      <c r="H210" s="81"/>
      <c r="I210" s="82"/>
      <c r="J210" s="81"/>
      <c r="K210" s="81"/>
      <c r="L210" s="81"/>
      <c r="M210" s="81"/>
      <c r="N210" s="83"/>
      <c r="O210" s="84"/>
      <c r="P210" s="85"/>
      <c r="Q210" s="85"/>
      <c r="R210" s="81"/>
      <c r="U210" s="81"/>
      <c r="V210" s="81"/>
      <c r="W210" s="82"/>
      <c r="X210" s="80"/>
      <c r="Y210" s="80"/>
      <c r="Z210" s="85"/>
      <c r="AA210" s="85"/>
    </row>
    <row r="211" spans="1:27" s="48" customFormat="1" x14ac:dyDescent="0.2">
      <c r="A211" s="78"/>
      <c r="B211" s="79"/>
      <c r="C211" s="79"/>
      <c r="D211" s="80"/>
      <c r="E211" s="81"/>
      <c r="F211" s="81"/>
      <c r="G211" s="81"/>
      <c r="H211" s="81"/>
      <c r="I211" s="82"/>
      <c r="J211" s="81"/>
      <c r="K211" s="81"/>
      <c r="L211" s="81"/>
      <c r="M211" s="81"/>
      <c r="N211" s="83"/>
      <c r="O211" s="84"/>
      <c r="P211" s="85"/>
      <c r="Q211" s="85"/>
      <c r="R211" s="81"/>
      <c r="U211" s="81"/>
      <c r="V211" s="81"/>
      <c r="W211" s="82"/>
      <c r="X211" s="80"/>
      <c r="Y211" s="80"/>
      <c r="Z211" s="85"/>
      <c r="AA211" s="85"/>
    </row>
    <row r="212" spans="1:27" s="48" customFormat="1" x14ac:dyDescent="0.2">
      <c r="A212" s="78"/>
      <c r="B212" s="79"/>
      <c r="C212" s="79"/>
      <c r="D212" s="80"/>
      <c r="E212" s="81"/>
      <c r="F212" s="81"/>
      <c r="G212" s="81"/>
      <c r="H212" s="81"/>
      <c r="I212" s="82"/>
      <c r="J212" s="81"/>
      <c r="K212" s="81"/>
      <c r="L212" s="81"/>
      <c r="M212" s="81"/>
      <c r="N212" s="83"/>
      <c r="O212" s="84"/>
      <c r="P212" s="85"/>
      <c r="Q212" s="85"/>
      <c r="R212" s="81"/>
      <c r="U212" s="81"/>
      <c r="V212" s="81"/>
      <c r="W212" s="82"/>
      <c r="X212" s="80"/>
      <c r="Y212" s="80"/>
      <c r="Z212" s="85"/>
      <c r="AA212" s="85"/>
    </row>
    <row r="213" spans="1:27" s="48" customFormat="1" x14ac:dyDescent="0.2">
      <c r="A213" s="78"/>
      <c r="B213" s="79"/>
      <c r="C213" s="79"/>
      <c r="D213" s="80"/>
      <c r="E213" s="81"/>
      <c r="F213" s="81"/>
      <c r="G213" s="81"/>
      <c r="H213" s="81"/>
      <c r="I213" s="82"/>
      <c r="J213" s="81"/>
      <c r="K213" s="81"/>
      <c r="L213" s="81"/>
      <c r="M213" s="81"/>
      <c r="N213" s="83"/>
      <c r="O213" s="84"/>
      <c r="P213" s="85"/>
      <c r="Q213" s="85"/>
      <c r="R213" s="81"/>
      <c r="U213" s="81"/>
      <c r="V213" s="81"/>
      <c r="W213" s="82"/>
      <c r="X213" s="80"/>
      <c r="Y213" s="80"/>
      <c r="Z213" s="85"/>
      <c r="AA213" s="85"/>
    </row>
    <row r="214" spans="1:27" s="48" customFormat="1" x14ac:dyDescent="0.2">
      <c r="A214" s="78"/>
      <c r="B214" s="79"/>
      <c r="C214" s="79"/>
      <c r="D214" s="80"/>
      <c r="E214" s="81"/>
      <c r="F214" s="81"/>
      <c r="G214" s="81"/>
      <c r="H214" s="81"/>
      <c r="I214" s="82"/>
      <c r="J214" s="81"/>
      <c r="K214" s="81"/>
      <c r="L214" s="81"/>
      <c r="M214" s="81"/>
      <c r="N214" s="83"/>
      <c r="O214" s="84"/>
      <c r="P214" s="85"/>
      <c r="Q214" s="85"/>
      <c r="R214" s="81"/>
      <c r="U214" s="81"/>
      <c r="V214" s="81"/>
      <c r="W214" s="82"/>
      <c r="X214" s="80"/>
      <c r="Y214" s="80"/>
      <c r="Z214" s="85"/>
      <c r="AA214" s="85"/>
    </row>
    <row r="215" spans="1:27" s="48" customFormat="1" x14ac:dyDescent="0.2">
      <c r="A215" s="78"/>
      <c r="B215" s="79"/>
      <c r="C215" s="79"/>
      <c r="D215" s="80"/>
      <c r="E215" s="81"/>
      <c r="F215" s="81"/>
      <c r="G215" s="81"/>
      <c r="H215" s="81"/>
      <c r="I215" s="82"/>
      <c r="J215" s="81"/>
      <c r="K215" s="81"/>
      <c r="L215" s="81"/>
      <c r="M215" s="81"/>
      <c r="N215" s="83"/>
      <c r="O215" s="84"/>
      <c r="P215" s="85"/>
      <c r="Q215" s="85"/>
      <c r="R215" s="81"/>
      <c r="U215" s="81"/>
      <c r="V215" s="81"/>
      <c r="W215" s="82"/>
      <c r="X215" s="80"/>
      <c r="Y215" s="80"/>
      <c r="Z215" s="85"/>
      <c r="AA215" s="85"/>
    </row>
    <row r="216" spans="1:27" s="48" customFormat="1" x14ac:dyDescent="0.2">
      <c r="A216" s="78"/>
      <c r="B216" s="79"/>
      <c r="C216" s="79"/>
      <c r="D216" s="80"/>
      <c r="E216" s="81"/>
      <c r="F216" s="81"/>
      <c r="G216" s="81"/>
      <c r="H216" s="81"/>
      <c r="I216" s="82"/>
      <c r="J216" s="81"/>
      <c r="K216" s="81"/>
      <c r="L216" s="81"/>
      <c r="M216" s="81"/>
      <c r="N216" s="83"/>
      <c r="O216" s="84"/>
      <c r="P216" s="85"/>
      <c r="Q216" s="85"/>
      <c r="R216" s="81"/>
      <c r="U216" s="81"/>
      <c r="V216" s="81"/>
      <c r="W216" s="82"/>
      <c r="X216" s="80"/>
      <c r="Y216" s="80"/>
      <c r="Z216" s="85"/>
      <c r="AA216" s="85"/>
    </row>
    <row r="217" spans="1:27" s="48" customFormat="1" x14ac:dyDescent="0.2">
      <c r="A217" s="78"/>
      <c r="B217" s="79"/>
      <c r="C217" s="79"/>
      <c r="D217" s="80"/>
      <c r="E217" s="81"/>
      <c r="F217" s="81"/>
      <c r="G217" s="81"/>
      <c r="H217" s="81"/>
      <c r="I217" s="82"/>
      <c r="J217" s="81"/>
      <c r="K217" s="81"/>
      <c r="L217" s="81"/>
      <c r="M217" s="81"/>
      <c r="N217" s="83"/>
      <c r="O217" s="84"/>
      <c r="P217" s="85"/>
      <c r="Q217" s="85"/>
      <c r="R217" s="81"/>
      <c r="U217" s="81"/>
      <c r="V217" s="81"/>
      <c r="W217" s="82"/>
      <c r="X217" s="80"/>
      <c r="Y217" s="80"/>
      <c r="Z217" s="85"/>
      <c r="AA217" s="85"/>
    </row>
    <row r="218" spans="1:27" s="48" customFormat="1" x14ac:dyDescent="0.2">
      <c r="A218" s="78"/>
      <c r="B218" s="79"/>
      <c r="C218" s="79"/>
      <c r="D218" s="80"/>
      <c r="E218" s="81"/>
      <c r="F218" s="81"/>
      <c r="G218" s="81"/>
      <c r="H218" s="81"/>
      <c r="I218" s="82"/>
      <c r="J218" s="81"/>
      <c r="K218" s="81"/>
      <c r="L218" s="81"/>
      <c r="M218" s="81"/>
      <c r="N218" s="83"/>
      <c r="O218" s="84"/>
      <c r="P218" s="85"/>
      <c r="Q218" s="85"/>
      <c r="R218" s="81"/>
      <c r="U218" s="81"/>
      <c r="V218" s="81"/>
      <c r="W218" s="82"/>
      <c r="X218" s="80"/>
      <c r="Y218" s="80"/>
      <c r="Z218" s="85"/>
      <c r="AA218" s="85"/>
    </row>
    <row r="219" spans="1:27" s="48" customFormat="1" x14ac:dyDescent="0.2">
      <c r="A219" s="78"/>
      <c r="B219" s="79"/>
      <c r="C219" s="79"/>
      <c r="D219" s="80"/>
      <c r="E219" s="81"/>
      <c r="F219" s="81"/>
      <c r="G219" s="81"/>
      <c r="H219" s="81"/>
      <c r="I219" s="82"/>
      <c r="J219" s="81"/>
      <c r="K219" s="81"/>
      <c r="L219" s="81"/>
      <c r="M219" s="81"/>
      <c r="N219" s="83"/>
      <c r="O219" s="84"/>
      <c r="P219" s="85"/>
      <c r="Q219" s="85"/>
      <c r="R219" s="81"/>
      <c r="U219" s="81"/>
      <c r="V219" s="81"/>
      <c r="W219" s="82"/>
      <c r="X219" s="80"/>
      <c r="Y219" s="80"/>
      <c r="Z219" s="85"/>
      <c r="AA219" s="85"/>
    </row>
    <row r="220" spans="1:27" s="48" customFormat="1" x14ac:dyDescent="0.2">
      <c r="A220" s="78"/>
      <c r="B220" s="79"/>
      <c r="C220" s="79"/>
      <c r="D220" s="80"/>
      <c r="E220" s="81"/>
      <c r="F220" s="81"/>
      <c r="G220" s="81"/>
      <c r="H220" s="81"/>
      <c r="I220" s="82"/>
      <c r="J220" s="81"/>
      <c r="K220" s="81"/>
      <c r="L220" s="81"/>
      <c r="M220" s="81"/>
      <c r="N220" s="83"/>
      <c r="O220" s="84"/>
      <c r="P220" s="85"/>
      <c r="Q220" s="85"/>
      <c r="R220" s="81"/>
      <c r="U220" s="81"/>
      <c r="V220" s="81"/>
      <c r="W220" s="82"/>
      <c r="X220" s="80"/>
      <c r="Y220" s="80"/>
      <c r="Z220" s="85"/>
      <c r="AA220" s="85"/>
    </row>
    <row r="221" spans="1:27" s="48" customFormat="1" x14ac:dyDescent="0.2">
      <c r="A221" s="78"/>
      <c r="B221" s="79"/>
      <c r="C221" s="79"/>
      <c r="D221" s="80"/>
      <c r="E221" s="81"/>
      <c r="F221" s="81"/>
      <c r="G221" s="81"/>
      <c r="H221" s="81"/>
      <c r="I221" s="82"/>
      <c r="J221" s="81"/>
      <c r="K221" s="81"/>
      <c r="L221" s="81"/>
      <c r="M221" s="81"/>
      <c r="N221" s="83"/>
      <c r="O221" s="84"/>
      <c r="P221" s="85"/>
      <c r="Q221" s="85"/>
      <c r="R221" s="81"/>
      <c r="U221" s="81"/>
      <c r="V221" s="81"/>
      <c r="W221" s="82"/>
      <c r="X221" s="80"/>
      <c r="Y221" s="80"/>
      <c r="Z221" s="85"/>
      <c r="AA221" s="85"/>
    </row>
    <row r="222" spans="1:27" s="48" customFormat="1" x14ac:dyDescent="0.2">
      <c r="A222" s="78"/>
      <c r="B222" s="79"/>
      <c r="C222" s="79"/>
      <c r="D222" s="80"/>
      <c r="E222" s="81"/>
      <c r="F222" s="81"/>
      <c r="G222" s="81"/>
      <c r="H222" s="81"/>
      <c r="I222" s="82"/>
      <c r="J222" s="81"/>
      <c r="K222" s="81"/>
      <c r="L222" s="81"/>
      <c r="M222" s="81"/>
      <c r="N222" s="83"/>
      <c r="O222" s="84"/>
      <c r="P222" s="85"/>
      <c r="Q222" s="85"/>
      <c r="R222" s="81"/>
      <c r="U222" s="81"/>
      <c r="V222" s="81"/>
      <c r="W222" s="82"/>
      <c r="X222" s="80"/>
      <c r="Y222" s="80"/>
      <c r="Z222" s="85"/>
      <c r="AA222" s="85"/>
    </row>
    <row r="223" spans="1:27" s="48" customFormat="1" x14ac:dyDescent="0.2">
      <c r="A223" s="78"/>
      <c r="B223" s="79"/>
      <c r="C223" s="79"/>
      <c r="D223" s="80"/>
      <c r="E223" s="81"/>
      <c r="F223" s="81"/>
      <c r="G223" s="81"/>
      <c r="H223" s="81"/>
      <c r="I223" s="82"/>
      <c r="J223" s="81"/>
      <c r="K223" s="81"/>
      <c r="L223" s="81"/>
      <c r="M223" s="81"/>
      <c r="N223" s="83"/>
      <c r="O223" s="84"/>
      <c r="P223" s="85"/>
      <c r="Q223" s="85"/>
      <c r="R223" s="81"/>
      <c r="U223" s="81"/>
      <c r="V223" s="81"/>
      <c r="W223" s="82"/>
      <c r="X223" s="80"/>
      <c r="Y223" s="80"/>
      <c r="Z223" s="85"/>
      <c r="AA223" s="85"/>
    </row>
    <row r="224" spans="1:27" s="48" customFormat="1" x14ac:dyDescent="0.2">
      <c r="A224" s="78"/>
      <c r="B224" s="79"/>
      <c r="C224" s="79"/>
      <c r="D224" s="80"/>
      <c r="E224" s="81"/>
      <c r="F224" s="81"/>
      <c r="G224" s="81"/>
      <c r="H224" s="81"/>
      <c r="I224" s="82"/>
      <c r="J224" s="81"/>
      <c r="K224" s="81"/>
      <c r="L224" s="81"/>
      <c r="M224" s="81"/>
      <c r="N224" s="83"/>
      <c r="O224" s="84"/>
      <c r="P224" s="85"/>
      <c r="Q224" s="85"/>
      <c r="R224" s="81"/>
      <c r="U224" s="81"/>
      <c r="V224" s="81"/>
      <c r="W224" s="82"/>
      <c r="X224" s="80"/>
      <c r="Y224" s="80"/>
      <c r="Z224" s="85"/>
      <c r="AA224" s="85"/>
    </row>
    <row r="225" spans="1:27" s="48" customFormat="1" x14ac:dyDescent="0.2">
      <c r="A225" s="78"/>
      <c r="B225" s="79"/>
      <c r="C225" s="79"/>
      <c r="D225" s="80"/>
      <c r="E225" s="81"/>
      <c r="F225" s="81"/>
      <c r="G225" s="81"/>
      <c r="H225" s="81"/>
      <c r="I225" s="82"/>
      <c r="J225" s="81"/>
      <c r="K225" s="81"/>
      <c r="L225" s="81"/>
      <c r="M225" s="81"/>
      <c r="N225" s="83"/>
      <c r="O225" s="84"/>
      <c r="P225" s="85"/>
      <c r="Q225" s="85"/>
      <c r="R225" s="81"/>
      <c r="U225" s="81"/>
      <c r="V225" s="81"/>
      <c r="W225" s="82"/>
      <c r="X225" s="80"/>
      <c r="Y225" s="80"/>
      <c r="Z225" s="85"/>
      <c r="AA225" s="85"/>
    </row>
    <row r="226" spans="1:27" s="48" customFormat="1" x14ac:dyDescent="0.2">
      <c r="A226" s="78"/>
      <c r="B226" s="79"/>
      <c r="C226" s="79"/>
      <c r="D226" s="80"/>
      <c r="E226" s="81"/>
      <c r="F226" s="81"/>
      <c r="G226" s="81"/>
      <c r="H226" s="81"/>
      <c r="I226" s="82"/>
      <c r="J226" s="81"/>
      <c r="K226" s="81"/>
      <c r="L226" s="81"/>
      <c r="M226" s="81"/>
      <c r="N226" s="83"/>
      <c r="O226" s="84"/>
      <c r="P226" s="85"/>
      <c r="Q226" s="85"/>
      <c r="R226" s="81"/>
      <c r="U226" s="81"/>
      <c r="V226" s="81"/>
      <c r="W226" s="82"/>
      <c r="X226" s="80"/>
      <c r="Y226" s="80"/>
      <c r="Z226" s="85"/>
      <c r="AA226" s="85"/>
    </row>
    <row r="227" spans="1:27" s="48" customFormat="1" x14ac:dyDescent="0.2">
      <c r="A227" s="78"/>
      <c r="B227" s="79"/>
      <c r="C227" s="79"/>
      <c r="D227" s="80"/>
      <c r="E227" s="81"/>
      <c r="F227" s="81"/>
      <c r="G227" s="81"/>
      <c r="H227" s="81"/>
      <c r="I227" s="82"/>
      <c r="J227" s="81"/>
      <c r="K227" s="81"/>
      <c r="L227" s="81"/>
      <c r="M227" s="81"/>
      <c r="N227" s="83"/>
      <c r="O227" s="84"/>
      <c r="P227" s="85"/>
      <c r="Q227" s="85"/>
      <c r="R227" s="81"/>
      <c r="U227" s="81"/>
      <c r="V227" s="81"/>
      <c r="W227" s="82"/>
      <c r="X227" s="80"/>
      <c r="Y227" s="80"/>
      <c r="Z227" s="85"/>
      <c r="AA227" s="85"/>
    </row>
    <row r="228" spans="1:27" s="48" customFormat="1" x14ac:dyDescent="0.2">
      <c r="A228" s="78"/>
      <c r="B228" s="79"/>
      <c r="C228" s="79"/>
      <c r="D228" s="80"/>
      <c r="E228" s="81"/>
      <c r="F228" s="81"/>
      <c r="G228" s="81"/>
      <c r="H228" s="81"/>
      <c r="I228" s="82"/>
      <c r="J228" s="81"/>
      <c r="K228" s="81"/>
      <c r="L228" s="81"/>
      <c r="M228" s="81"/>
      <c r="N228" s="83"/>
      <c r="O228" s="84"/>
      <c r="P228" s="85"/>
      <c r="Q228" s="85"/>
      <c r="R228" s="81"/>
      <c r="U228" s="81"/>
      <c r="V228" s="81"/>
      <c r="W228" s="82"/>
      <c r="X228" s="80"/>
      <c r="Y228" s="80"/>
      <c r="Z228" s="85"/>
      <c r="AA228" s="85"/>
    </row>
    <row r="229" spans="1:27" s="48" customFormat="1" x14ac:dyDescent="0.2">
      <c r="A229" s="78"/>
      <c r="B229" s="79"/>
      <c r="C229" s="79"/>
      <c r="D229" s="80"/>
      <c r="E229" s="81"/>
      <c r="F229" s="81"/>
      <c r="G229" s="81"/>
      <c r="H229" s="81"/>
      <c r="I229" s="82"/>
      <c r="J229" s="81"/>
      <c r="K229" s="81"/>
      <c r="L229" s="81"/>
      <c r="M229" s="81"/>
      <c r="N229" s="83"/>
      <c r="O229" s="84"/>
      <c r="P229" s="85"/>
      <c r="Q229" s="85"/>
      <c r="R229" s="81"/>
      <c r="U229" s="81"/>
      <c r="V229" s="81"/>
      <c r="W229" s="82"/>
      <c r="X229" s="80"/>
      <c r="Y229" s="80"/>
      <c r="Z229" s="85"/>
      <c r="AA229" s="85"/>
    </row>
    <row r="230" spans="1:27" s="48" customFormat="1" x14ac:dyDescent="0.2">
      <c r="A230" s="78"/>
      <c r="B230" s="79"/>
      <c r="C230" s="79"/>
      <c r="D230" s="80"/>
      <c r="E230" s="81"/>
      <c r="F230" s="81"/>
      <c r="G230" s="81"/>
      <c r="H230" s="81"/>
      <c r="I230" s="82"/>
      <c r="J230" s="81"/>
      <c r="K230" s="81"/>
      <c r="L230" s="81"/>
      <c r="M230" s="81"/>
      <c r="N230" s="83"/>
      <c r="O230" s="84"/>
      <c r="P230" s="85"/>
      <c r="Q230" s="85"/>
      <c r="R230" s="81"/>
      <c r="U230" s="81"/>
      <c r="V230" s="81"/>
      <c r="W230" s="82"/>
      <c r="X230" s="80"/>
      <c r="Y230" s="80"/>
      <c r="Z230" s="85"/>
      <c r="AA230" s="85"/>
    </row>
    <row r="231" spans="1:27" s="48" customFormat="1" x14ac:dyDescent="0.2">
      <c r="A231" s="78"/>
      <c r="B231" s="79"/>
      <c r="C231" s="79"/>
      <c r="D231" s="80"/>
      <c r="E231" s="81"/>
      <c r="F231" s="81"/>
      <c r="G231" s="81"/>
      <c r="H231" s="81"/>
      <c r="I231" s="82"/>
      <c r="J231" s="81"/>
      <c r="K231" s="81"/>
      <c r="L231" s="81"/>
      <c r="M231" s="81"/>
      <c r="N231" s="83"/>
      <c r="O231" s="84"/>
      <c r="P231" s="85"/>
      <c r="Q231" s="85"/>
      <c r="R231" s="81"/>
      <c r="U231" s="81"/>
      <c r="V231" s="81"/>
      <c r="W231" s="82"/>
      <c r="X231" s="80"/>
      <c r="Y231" s="80"/>
      <c r="Z231" s="85"/>
      <c r="AA231" s="85"/>
    </row>
    <row r="232" spans="1:27" s="48" customFormat="1" x14ac:dyDescent="0.2">
      <c r="A232" s="78"/>
      <c r="B232" s="79"/>
      <c r="C232" s="79"/>
      <c r="D232" s="80"/>
      <c r="E232" s="81"/>
      <c r="F232" s="81"/>
      <c r="G232" s="81"/>
      <c r="H232" s="81"/>
      <c r="I232" s="82"/>
      <c r="J232" s="81"/>
      <c r="K232" s="81"/>
      <c r="L232" s="81"/>
      <c r="M232" s="81"/>
      <c r="N232" s="83"/>
      <c r="O232" s="84"/>
      <c r="P232" s="85"/>
      <c r="Q232" s="85"/>
      <c r="R232" s="81"/>
      <c r="U232" s="81"/>
      <c r="V232" s="81"/>
      <c r="W232" s="82"/>
      <c r="X232" s="80"/>
      <c r="Y232" s="80"/>
      <c r="Z232" s="85"/>
      <c r="AA232" s="85"/>
    </row>
    <row r="233" spans="1:27" s="48" customFormat="1" x14ac:dyDescent="0.2">
      <c r="A233" s="78"/>
      <c r="B233" s="79"/>
      <c r="C233" s="79"/>
      <c r="D233" s="80"/>
      <c r="E233" s="81"/>
      <c r="F233" s="81"/>
      <c r="G233" s="81"/>
      <c r="H233" s="81"/>
      <c r="I233" s="82"/>
      <c r="J233" s="81"/>
      <c r="K233" s="81"/>
      <c r="L233" s="81"/>
      <c r="M233" s="81"/>
      <c r="N233" s="83"/>
      <c r="O233" s="84"/>
      <c r="P233" s="85"/>
      <c r="Q233" s="85"/>
      <c r="R233" s="81"/>
      <c r="U233" s="81"/>
      <c r="V233" s="81"/>
      <c r="W233" s="82"/>
      <c r="X233" s="80"/>
      <c r="Y233" s="80"/>
      <c r="Z233" s="85"/>
      <c r="AA233" s="85"/>
    </row>
    <row r="234" spans="1:27" s="48" customFormat="1" x14ac:dyDescent="0.2">
      <c r="A234" s="78"/>
      <c r="B234" s="79"/>
      <c r="C234" s="79"/>
      <c r="D234" s="80"/>
      <c r="E234" s="81"/>
      <c r="F234" s="81"/>
      <c r="G234" s="81"/>
      <c r="H234" s="81"/>
      <c r="I234" s="82"/>
      <c r="J234" s="81"/>
      <c r="K234" s="81"/>
      <c r="L234" s="81"/>
      <c r="M234" s="81"/>
      <c r="N234" s="83"/>
      <c r="O234" s="84"/>
      <c r="P234" s="85"/>
      <c r="Q234" s="85"/>
      <c r="R234" s="81"/>
      <c r="U234" s="81"/>
      <c r="V234" s="81"/>
      <c r="W234" s="82"/>
      <c r="X234" s="80"/>
      <c r="Y234" s="80"/>
      <c r="Z234" s="85"/>
      <c r="AA234" s="85"/>
    </row>
    <row r="235" spans="1:27" s="48" customFormat="1" x14ac:dyDescent="0.2">
      <c r="A235" s="78"/>
      <c r="B235" s="79"/>
      <c r="C235" s="79"/>
      <c r="D235" s="80"/>
      <c r="E235" s="81"/>
      <c r="F235" s="81"/>
      <c r="G235" s="81"/>
      <c r="H235" s="81"/>
      <c r="I235" s="82"/>
      <c r="J235" s="81"/>
      <c r="K235" s="81"/>
      <c r="L235" s="81"/>
      <c r="M235" s="81"/>
      <c r="N235" s="83"/>
      <c r="O235" s="84"/>
      <c r="P235" s="85"/>
      <c r="Q235" s="85"/>
      <c r="R235" s="81"/>
      <c r="U235" s="81"/>
      <c r="V235" s="81"/>
      <c r="W235" s="82"/>
      <c r="X235" s="80"/>
      <c r="Y235" s="80"/>
      <c r="Z235" s="85"/>
      <c r="AA235" s="85"/>
    </row>
    <row r="236" spans="1:27" s="48" customFormat="1" x14ac:dyDescent="0.2">
      <c r="A236" s="78"/>
      <c r="B236" s="79"/>
      <c r="C236" s="79"/>
      <c r="D236" s="80"/>
      <c r="E236" s="81"/>
      <c r="F236" s="81"/>
      <c r="G236" s="81"/>
      <c r="H236" s="81"/>
      <c r="I236" s="82"/>
      <c r="J236" s="81"/>
      <c r="K236" s="81"/>
      <c r="L236" s="81"/>
      <c r="M236" s="81"/>
      <c r="N236" s="83"/>
      <c r="O236" s="84"/>
      <c r="P236" s="85"/>
      <c r="Q236" s="85"/>
      <c r="R236" s="81"/>
      <c r="U236" s="81"/>
      <c r="V236" s="81"/>
      <c r="W236" s="82"/>
      <c r="X236" s="80"/>
      <c r="Y236" s="80"/>
      <c r="Z236" s="85"/>
      <c r="AA236" s="85"/>
    </row>
    <row r="237" spans="1:27" s="48" customFormat="1" x14ac:dyDescent="0.2">
      <c r="A237" s="78"/>
      <c r="B237" s="79"/>
      <c r="C237" s="79"/>
      <c r="D237" s="80"/>
      <c r="E237" s="81"/>
      <c r="F237" s="81"/>
      <c r="G237" s="81"/>
      <c r="H237" s="81"/>
      <c r="I237" s="82"/>
      <c r="J237" s="81"/>
      <c r="K237" s="81"/>
      <c r="L237" s="81"/>
      <c r="M237" s="81"/>
      <c r="N237" s="83"/>
      <c r="O237" s="84"/>
      <c r="P237" s="85"/>
      <c r="Q237" s="85"/>
      <c r="R237" s="81"/>
      <c r="U237" s="81"/>
      <c r="V237" s="81"/>
      <c r="W237" s="82"/>
      <c r="X237" s="80"/>
      <c r="Y237" s="80"/>
      <c r="Z237" s="85"/>
      <c r="AA237" s="85"/>
    </row>
    <row r="238" spans="1:27" s="48" customFormat="1" x14ac:dyDescent="0.2">
      <c r="A238" s="78"/>
      <c r="B238" s="79"/>
      <c r="C238" s="79"/>
      <c r="D238" s="80"/>
      <c r="E238" s="81"/>
      <c r="F238" s="81"/>
      <c r="G238" s="81"/>
      <c r="H238" s="81"/>
      <c r="I238" s="82"/>
      <c r="J238" s="81"/>
      <c r="K238" s="81"/>
      <c r="L238" s="81"/>
      <c r="M238" s="81"/>
      <c r="N238" s="83"/>
      <c r="O238" s="84"/>
      <c r="P238" s="85"/>
      <c r="Q238" s="85"/>
      <c r="R238" s="81"/>
      <c r="U238" s="81"/>
      <c r="V238" s="81"/>
      <c r="W238" s="82"/>
      <c r="X238" s="80"/>
      <c r="Y238" s="80"/>
      <c r="Z238" s="85"/>
      <c r="AA238" s="85"/>
    </row>
    <row r="239" spans="1:27" s="48" customFormat="1" x14ac:dyDescent="0.2">
      <c r="A239" s="78"/>
      <c r="B239" s="79"/>
      <c r="C239" s="79"/>
      <c r="D239" s="80"/>
      <c r="E239" s="81"/>
      <c r="F239" s="81"/>
      <c r="G239" s="81"/>
      <c r="H239" s="81"/>
      <c r="I239" s="82"/>
      <c r="J239" s="81"/>
      <c r="K239" s="81"/>
      <c r="L239" s="81"/>
      <c r="M239" s="81"/>
      <c r="N239" s="83"/>
      <c r="O239" s="84"/>
      <c r="P239" s="85"/>
      <c r="Q239" s="85"/>
      <c r="R239" s="81"/>
      <c r="U239" s="81"/>
      <c r="V239" s="81"/>
      <c r="W239" s="82"/>
      <c r="X239" s="80"/>
      <c r="Y239" s="80"/>
      <c r="Z239" s="85"/>
      <c r="AA239" s="85"/>
    </row>
    <row r="240" spans="1:27" s="48" customFormat="1" x14ac:dyDescent="0.2">
      <c r="A240" s="78"/>
      <c r="B240" s="79"/>
      <c r="C240" s="79"/>
      <c r="D240" s="80"/>
      <c r="E240" s="81"/>
      <c r="F240" s="81"/>
      <c r="G240" s="81"/>
      <c r="H240" s="81"/>
      <c r="I240" s="82"/>
      <c r="J240" s="81"/>
      <c r="K240" s="81"/>
      <c r="L240" s="81"/>
      <c r="M240" s="81"/>
      <c r="N240" s="83"/>
      <c r="O240" s="84"/>
      <c r="P240" s="85"/>
      <c r="Q240" s="85"/>
      <c r="R240" s="81"/>
      <c r="U240" s="81"/>
      <c r="V240" s="81"/>
      <c r="W240" s="82"/>
      <c r="X240" s="80"/>
      <c r="Y240" s="80"/>
      <c r="Z240" s="85"/>
      <c r="AA240" s="85"/>
    </row>
    <row r="241" spans="1:27" s="48" customFormat="1" x14ac:dyDescent="0.2">
      <c r="A241" s="78"/>
      <c r="B241" s="79"/>
      <c r="C241" s="79"/>
      <c r="D241" s="80"/>
      <c r="E241" s="81"/>
      <c r="F241" s="81"/>
      <c r="G241" s="81"/>
      <c r="H241" s="81"/>
      <c r="I241" s="82"/>
      <c r="J241" s="81"/>
      <c r="K241" s="81"/>
      <c r="L241" s="81"/>
      <c r="M241" s="81"/>
      <c r="N241" s="83"/>
      <c r="O241" s="84"/>
      <c r="P241" s="85"/>
      <c r="Q241" s="85"/>
      <c r="R241" s="81"/>
      <c r="U241" s="81"/>
      <c r="V241" s="81"/>
      <c r="W241" s="82"/>
      <c r="X241" s="80"/>
      <c r="Y241" s="80"/>
      <c r="Z241" s="85"/>
      <c r="AA241" s="85"/>
    </row>
    <row r="242" spans="1:27" s="48" customFormat="1" x14ac:dyDescent="0.2">
      <c r="A242" s="78"/>
      <c r="B242" s="79"/>
      <c r="C242" s="79"/>
      <c r="D242" s="80"/>
      <c r="E242" s="81"/>
      <c r="F242" s="81"/>
      <c r="G242" s="81"/>
      <c r="H242" s="81"/>
      <c r="I242" s="82"/>
      <c r="J242" s="81"/>
      <c r="K242" s="81"/>
      <c r="L242" s="81"/>
      <c r="M242" s="81"/>
      <c r="N242" s="83"/>
      <c r="O242" s="84"/>
      <c r="P242" s="85"/>
      <c r="Q242" s="85"/>
      <c r="R242" s="81"/>
      <c r="U242" s="81"/>
      <c r="V242" s="81"/>
      <c r="W242" s="82"/>
      <c r="X242" s="80"/>
      <c r="Y242" s="80"/>
      <c r="Z242" s="85"/>
      <c r="AA242" s="85"/>
    </row>
    <row r="243" spans="1:27" s="48" customFormat="1" x14ac:dyDescent="0.2">
      <c r="A243" s="78"/>
      <c r="B243" s="79"/>
      <c r="C243" s="79"/>
      <c r="D243" s="80"/>
      <c r="E243" s="81"/>
      <c r="F243" s="81"/>
      <c r="G243" s="81"/>
      <c r="H243" s="81"/>
      <c r="I243" s="82"/>
      <c r="J243" s="81"/>
      <c r="K243" s="81"/>
      <c r="L243" s="81"/>
      <c r="M243" s="81"/>
      <c r="N243" s="83"/>
      <c r="O243" s="84"/>
      <c r="P243" s="85"/>
      <c r="Q243" s="85"/>
      <c r="R243" s="81"/>
      <c r="U243" s="81"/>
      <c r="V243" s="81"/>
      <c r="W243" s="82"/>
      <c r="X243" s="80"/>
      <c r="Y243" s="80"/>
      <c r="Z243" s="85"/>
      <c r="AA243" s="85"/>
    </row>
    <row r="244" spans="1:27" s="48" customFormat="1" x14ac:dyDescent="0.2">
      <c r="A244" s="78"/>
      <c r="B244" s="79"/>
      <c r="C244" s="79"/>
      <c r="D244" s="80"/>
      <c r="E244" s="81"/>
      <c r="F244" s="81"/>
      <c r="G244" s="81"/>
      <c r="H244" s="81"/>
      <c r="I244" s="82"/>
      <c r="J244" s="81"/>
      <c r="K244" s="81"/>
      <c r="L244" s="81"/>
      <c r="M244" s="81"/>
      <c r="N244" s="83"/>
      <c r="O244" s="84"/>
      <c r="P244" s="85"/>
      <c r="Q244" s="85"/>
      <c r="R244" s="81"/>
      <c r="U244" s="81"/>
      <c r="V244" s="81"/>
      <c r="W244" s="82"/>
      <c r="X244" s="80"/>
      <c r="Y244" s="80"/>
      <c r="Z244" s="85"/>
      <c r="AA244" s="85"/>
    </row>
    <row r="245" spans="1:27" s="48" customFormat="1" x14ac:dyDescent="0.2">
      <c r="A245" s="78"/>
      <c r="B245" s="79"/>
      <c r="C245" s="79"/>
      <c r="D245" s="80"/>
      <c r="E245" s="81"/>
      <c r="F245" s="81"/>
      <c r="G245" s="81"/>
      <c r="H245" s="81"/>
      <c r="I245" s="82"/>
      <c r="J245" s="81"/>
      <c r="K245" s="81"/>
      <c r="L245" s="81"/>
      <c r="M245" s="81"/>
      <c r="N245" s="83"/>
      <c r="O245" s="84"/>
      <c r="P245" s="85"/>
      <c r="Q245" s="85"/>
      <c r="R245" s="81"/>
      <c r="U245" s="81"/>
      <c r="V245" s="81"/>
      <c r="W245" s="82"/>
      <c r="X245" s="80"/>
      <c r="Y245" s="80"/>
      <c r="Z245" s="85"/>
      <c r="AA245" s="85"/>
    </row>
    <row r="246" spans="1:27" s="48" customFormat="1" x14ac:dyDescent="0.2">
      <c r="A246" s="78"/>
      <c r="B246" s="79"/>
      <c r="C246" s="79"/>
      <c r="D246" s="80"/>
      <c r="E246" s="81"/>
      <c r="F246" s="81"/>
      <c r="G246" s="81"/>
      <c r="H246" s="81"/>
      <c r="I246" s="82"/>
      <c r="J246" s="81"/>
      <c r="K246" s="81"/>
      <c r="L246" s="81"/>
      <c r="M246" s="81"/>
      <c r="N246" s="83"/>
      <c r="O246" s="84"/>
      <c r="P246" s="85"/>
      <c r="Q246" s="85"/>
      <c r="R246" s="81"/>
      <c r="U246" s="81"/>
      <c r="V246" s="81"/>
      <c r="W246" s="82"/>
      <c r="X246" s="80"/>
      <c r="Y246" s="80"/>
      <c r="Z246" s="85"/>
      <c r="AA246" s="85"/>
    </row>
    <row r="247" spans="1:27" s="48" customFormat="1" x14ac:dyDescent="0.2">
      <c r="A247" s="78"/>
      <c r="B247" s="79"/>
      <c r="C247" s="79"/>
      <c r="D247" s="80"/>
      <c r="E247" s="81"/>
      <c r="F247" s="81"/>
      <c r="G247" s="81"/>
      <c r="H247" s="81"/>
      <c r="I247" s="82"/>
      <c r="J247" s="81"/>
      <c r="K247" s="81"/>
      <c r="L247" s="81"/>
      <c r="M247" s="81"/>
      <c r="N247" s="83"/>
      <c r="O247" s="84"/>
      <c r="P247" s="85"/>
      <c r="Q247" s="85"/>
      <c r="R247" s="81"/>
      <c r="U247" s="81"/>
      <c r="V247" s="81"/>
      <c r="W247" s="82"/>
      <c r="X247" s="80"/>
      <c r="Y247" s="80"/>
      <c r="Z247" s="85"/>
      <c r="AA247" s="85"/>
    </row>
    <row r="248" spans="1:27" s="48" customFormat="1" x14ac:dyDescent="0.2">
      <c r="A248" s="78"/>
      <c r="B248" s="79"/>
      <c r="C248" s="79"/>
      <c r="D248" s="80"/>
      <c r="E248" s="81"/>
      <c r="F248" s="81"/>
      <c r="G248" s="81"/>
      <c r="H248" s="81"/>
      <c r="I248" s="82"/>
      <c r="J248" s="81"/>
      <c r="K248" s="81"/>
      <c r="L248" s="81"/>
      <c r="M248" s="81"/>
      <c r="N248" s="83"/>
      <c r="O248" s="84"/>
      <c r="P248" s="85"/>
      <c r="Q248" s="85"/>
      <c r="R248" s="81"/>
      <c r="U248" s="81"/>
      <c r="V248" s="81"/>
      <c r="W248" s="82"/>
      <c r="X248" s="80"/>
      <c r="Y248" s="80"/>
      <c r="Z248" s="85"/>
      <c r="AA248" s="85"/>
    </row>
    <row r="249" spans="1:27" s="48" customFormat="1" x14ac:dyDescent="0.2">
      <c r="A249" s="78"/>
      <c r="B249" s="79"/>
      <c r="C249" s="79"/>
      <c r="D249" s="80"/>
      <c r="E249" s="81"/>
      <c r="F249" s="81"/>
      <c r="G249" s="81"/>
      <c r="H249" s="81"/>
      <c r="I249" s="82"/>
      <c r="J249" s="81"/>
      <c r="K249" s="81"/>
      <c r="L249" s="81"/>
      <c r="M249" s="81"/>
      <c r="N249" s="83"/>
      <c r="O249" s="84"/>
      <c r="P249" s="85"/>
      <c r="Q249" s="85"/>
      <c r="R249" s="81"/>
      <c r="U249" s="81"/>
      <c r="V249" s="81"/>
      <c r="W249" s="82"/>
      <c r="X249" s="80"/>
      <c r="Y249" s="80"/>
      <c r="Z249" s="85"/>
      <c r="AA249" s="85"/>
    </row>
    <row r="250" spans="1:27" s="48" customFormat="1" x14ac:dyDescent="0.2">
      <c r="A250" s="78"/>
      <c r="B250" s="79"/>
      <c r="C250" s="79"/>
      <c r="D250" s="80"/>
      <c r="E250" s="81"/>
      <c r="F250" s="81"/>
      <c r="G250" s="81"/>
      <c r="H250" s="81"/>
      <c r="I250" s="82"/>
      <c r="J250" s="81"/>
      <c r="K250" s="81"/>
      <c r="L250" s="81"/>
      <c r="M250" s="81"/>
      <c r="N250" s="83"/>
      <c r="O250" s="84"/>
      <c r="P250" s="85"/>
      <c r="Q250" s="85"/>
      <c r="R250" s="81"/>
      <c r="U250" s="81"/>
      <c r="V250" s="81"/>
      <c r="W250" s="82"/>
      <c r="X250" s="80"/>
      <c r="Y250" s="80"/>
      <c r="Z250" s="85"/>
      <c r="AA250" s="85"/>
    </row>
    <row r="251" spans="1:27" s="48" customFormat="1" x14ac:dyDescent="0.2">
      <c r="A251" s="78"/>
      <c r="B251" s="79"/>
      <c r="C251" s="79"/>
      <c r="D251" s="80"/>
      <c r="E251" s="81"/>
      <c r="F251" s="81"/>
      <c r="G251" s="81"/>
      <c r="H251" s="81"/>
      <c r="I251" s="82"/>
      <c r="J251" s="81"/>
      <c r="K251" s="81"/>
      <c r="L251" s="81"/>
      <c r="M251" s="81"/>
      <c r="N251" s="83"/>
      <c r="O251" s="84"/>
      <c r="P251" s="85"/>
      <c r="Q251" s="85"/>
      <c r="R251" s="81"/>
      <c r="U251" s="81"/>
      <c r="V251" s="81"/>
      <c r="W251" s="82"/>
      <c r="X251" s="80"/>
      <c r="Y251" s="80"/>
      <c r="Z251" s="85"/>
      <c r="AA251" s="85"/>
    </row>
    <row r="252" spans="1:27" s="48" customFormat="1" x14ac:dyDescent="0.2">
      <c r="A252" s="78"/>
      <c r="B252" s="79"/>
      <c r="C252" s="79"/>
      <c r="D252" s="80"/>
      <c r="E252" s="81"/>
      <c r="F252" s="81"/>
      <c r="G252" s="81"/>
      <c r="H252" s="81"/>
      <c r="I252" s="82"/>
      <c r="J252" s="81"/>
      <c r="K252" s="81"/>
      <c r="L252" s="81"/>
      <c r="M252" s="81"/>
      <c r="N252" s="83"/>
      <c r="O252" s="84"/>
      <c r="P252" s="85"/>
      <c r="Q252" s="85"/>
      <c r="R252" s="81"/>
      <c r="U252" s="81"/>
      <c r="V252" s="81"/>
      <c r="W252" s="82"/>
      <c r="X252" s="80"/>
      <c r="Y252" s="80"/>
      <c r="Z252" s="85"/>
      <c r="AA252" s="85"/>
    </row>
    <row r="253" spans="1:27" s="48" customFormat="1" x14ac:dyDescent="0.2">
      <c r="A253" s="78"/>
      <c r="B253" s="79"/>
      <c r="C253" s="79"/>
      <c r="D253" s="80"/>
      <c r="E253" s="81"/>
      <c r="F253" s="81"/>
      <c r="G253" s="81"/>
      <c r="H253" s="81"/>
      <c r="I253" s="82"/>
      <c r="J253" s="81"/>
      <c r="K253" s="81"/>
      <c r="L253" s="81"/>
      <c r="M253" s="81"/>
      <c r="N253" s="83"/>
      <c r="O253" s="84"/>
      <c r="P253" s="85"/>
      <c r="Q253" s="85"/>
      <c r="R253" s="81"/>
      <c r="U253" s="81"/>
      <c r="V253" s="81"/>
      <c r="W253" s="82"/>
      <c r="X253" s="80"/>
      <c r="Y253" s="80"/>
      <c r="Z253" s="85"/>
      <c r="AA253" s="85"/>
    </row>
    <row r="254" spans="1:27" s="48" customFormat="1" x14ac:dyDescent="0.2">
      <c r="A254" s="78"/>
      <c r="B254" s="79"/>
      <c r="C254" s="79"/>
      <c r="D254" s="80"/>
      <c r="E254" s="81"/>
      <c r="F254" s="81"/>
      <c r="G254" s="81"/>
      <c r="H254" s="81"/>
      <c r="I254" s="82"/>
      <c r="J254" s="81"/>
      <c r="K254" s="81"/>
      <c r="L254" s="81"/>
      <c r="M254" s="81"/>
      <c r="N254" s="83"/>
      <c r="O254" s="84"/>
      <c r="P254" s="85"/>
      <c r="Q254" s="85"/>
      <c r="R254" s="81"/>
      <c r="U254" s="81"/>
      <c r="V254" s="81"/>
      <c r="W254" s="82"/>
      <c r="X254" s="80"/>
      <c r="Y254" s="80"/>
      <c r="Z254" s="85"/>
      <c r="AA254" s="85"/>
    </row>
    <row r="255" spans="1:27" s="48" customFormat="1" x14ac:dyDescent="0.2">
      <c r="A255" s="78"/>
      <c r="B255" s="79"/>
      <c r="C255" s="79"/>
      <c r="D255" s="80"/>
      <c r="E255" s="81"/>
      <c r="F255" s="81"/>
      <c r="G255" s="81"/>
      <c r="H255" s="81"/>
      <c r="I255" s="82"/>
      <c r="J255" s="81"/>
      <c r="K255" s="81"/>
      <c r="L255" s="81"/>
      <c r="M255" s="81"/>
      <c r="N255" s="83"/>
      <c r="O255" s="84"/>
      <c r="P255" s="85"/>
      <c r="Q255" s="85"/>
      <c r="R255" s="81"/>
      <c r="U255" s="81"/>
      <c r="V255" s="81"/>
      <c r="W255" s="82"/>
      <c r="X255" s="80"/>
      <c r="Y255" s="80"/>
      <c r="Z255" s="85"/>
      <c r="AA255" s="85"/>
    </row>
    <row r="256" spans="1:27" s="48" customFormat="1" x14ac:dyDescent="0.2">
      <c r="A256" s="78"/>
      <c r="B256" s="79"/>
      <c r="C256" s="79"/>
      <c r="D256" s="80"/>
      <c r="E256" s="81"/>
      <c r="F256" s="81"/>
      <c r="G256" s="81"/>
      <c r="H256" s="81"/>
      <c r="I256" s="82"/>
      <c r="J256" s="81"/>
      <c r="K256" s="81"/>
      <c r="L256" s="81"/>
      <c r="M256" s="81"/>
      <c r="N256" s="83"/>
      <c r="O256" s="84"/>
      <c r="P256" s="85"/>
      <c r="Q256" s="85"/>
      <c r="R256" s="81"/>
      <c r="U256" s="81"/>
      <c r="V256" s="81"/>
      <c r="W256" s="82"/>
      <c r="X256" s="80"/>
      <c r="Y256" s="80"/>
      <c r="Z256" s="85"/>
      <c r="AA256" s="85"/>
    </row>
    <row r="257" spans="1:27" s="48" customFormat="1" x14ac:dyDescent="0.2">
      <c r="A257" s="78"/>
      <c r="B257" s="79"/>
      <c r="C257" s="79"/>
      <c r="D257" s="80"/>
      <c r="E257" s="81"/>
      <c r="F257" s="81"/>
      <c r="G257" s="81"/>
      <c r="H257" s="81"/>
      <c r="I257" s="82"/>
      <c r="J257" s="81"/>
      <c r="K257" s="81"/>
      <c r="L257" s="81"/>
      <c r="M257" s="81"/>
      <c r="N257" s="83"/>
      <c r="O257" s="84"/>
      <c r="P257" s="85"/>
      <c r="Q257" s="85"/>
      <c r="R257" s="81"/>
      <c r="U257" s="81"/>
      <c r="V257" s="81"/>
      <c r="W257" s="82"/>
      <c r="X257" s="80"/>
      <c r="Y257" s="80"/>
      <c r="Z257" s="85"/>
      <c r="AA257" s="85"/>
    </row>
    <row r="258" spans="1:27" s="48" customFormat="1" x14ac:dyDescent="0.2">
      <c r="A258" s="78"/>
      <c r="B258" s="79"/>
      <c r="C258" s="79"/>
      <c r="D258" s="80"/>
      <c r="E258" s="81"/>
      <c r="F258" s="81"/>
      <c r="G258" s="81"/>
      <c r="H258" s="81"/>
      <c r="I258" s="82"/>
      <c r="J258" s="81"/>
      <c r="K258" s="81"/>
      <c r="L258" s="81"/>
      <c r="M258" s="81"/>
      <c r="N258" s="83"/>
      <c r="O258" s="84"/>
      <c r="P258" s="85"/>
      <c r="Q258" s="85"/>
      <c r="R258" s="81"/>
      <c r="U258" s="81"/>
      <c r="V258" s="81"/>
      <c r="W258" s="82"/>
      <c r="X258" s="80"/>
      <c r="Y258" s="80"/>
      <c r="Z258" s="85"/>
      <c r="AA258" s="85"/>
    </row>
    <row r="259" spans="1:27" s="48" customFormat="1" x14ac:dyDescent="0.2">
      <c r="A259" s="78"/>
      <c r="B259" s="79"/>
      <c r="C259" s="79"/>
      <c r="D259" s="80"/>
      <c r="E259" s="81"/>
      <c r="F259" s="81"/>
      <c r="G259" s="81"/>
      <c r="H259" s="81"/>
      <c r="I259" s="82"/>
      <c r="J259" s="81"/>
      <c r="K259" s="81"/>
      <c r="L259" s="81"/>
      <c r="M259" s="81"/>
      <c r="N259" s="83"/>
      <c r="O259" s="84"/>
      <c r="P259" s="85"/>
      <c r="Q259" s="85"/>
      <c r="R259" s="81"/>
      <c r="U259" s="81"/>
      <c r="V259" s="81"/>
      <c r="W259" s="82"/>
      <c r="X259" s="80"/>
      <c r="Y259" s="80"/>
      <c r="Z259" s="85"/>
      <c r="AA259" s="85"/>
    </row>
    <row r="260" spans="1:27" s="48" customFormat="1" x14ac:dyDescent="0.2">
      <c r="A260" s="78"/>
      <c r="B260" s="79"/>
      <c r="C260" s="79"/>
      <c r="D260" s="80"/>
      <c r="E260" s="81"/>
      <c r="F260" s="81"/>
      <c r="G260" s="81"/>
      <c r="H260" s="81"/>
      <c r="I260" s="82"/>
      <c r="J260" s="81"/>
      <c r="K260" s="81"/>
      <c r="L260" s="81"/>
      <c r="M260" s="81"/>
      <c r="N260" s="83"/>
      <c r="O260" s="84"/>
      <c r="P260" s="85"/>
      <c r="Q260" s="85"/>
      <c r="R260" s="81"/>
      <c r="U260" s="81"/>
      <c r="V260" s="81"/>
      <c r="W260" s="82"/>
      <c r="X260" s="80"/>
      <c r="Y260" s="80"/>
      <c r="Z260" s="85"/>
      <c r="AA260" s="85"/>
    </row>
    <row r="261" spans="1:27" s="48" customFormat="1" x14ac:dyDescent="0.2">
      <c r="A261" s="78"/>
      <c r="B261" s="79"/>
      <c r="C261" s="79"/>
      <c r="D261" s="80"/>
      <c r="E261" s="81"/>
      <c r="F261" s="81"/>
      <c r="G261" s="81"/>
      <c r="H261" s="81"/>
      <c r="I261" s="82"/>
      <c r="J261" s="81"/>
      <c r="K261" s="81"/>
      <c r="L261" s="81"/>
      <c r="M261" s="81"/>
      <c r="N261" s="83"/>
      <c r="O261" s="84"/>
      <c r="P261" s="85"/>
      <c r="Q261" s="85"/>
      <c r="R261" s="81"/>
      <c r="U261" s="81"/>
      <c r="V261" s="81"/>
      <c r="W261" s="82"/>
      <c r="X261" s="80"/>
      <c r="Y261" s="80"/>
      <c r="Z261" s="85"/>
      <c r="AA261" s="85"/>
    </row>
    <row r="262" spans="1:27" s="48" customFormat="1" x14ac:dyDescent="0.2">
      <c r="A262" s="78"/>
      <c r="B262" s="79"/>
      <c r="C262" s="79"/>
      <c r="D262" s="80"/>
      <c r="E262" s="81"/>
      <c r="F262" s="81"/>
      <c r="G262" s="81"/>
      <c r="H262" s="81"/>
      <c r="I262" s="82"/>
      <c r="J262" s="81"/>
      <c r="K262" s="81"/>
      <c r="L262" s="81"/>
      <c r="M262" s="81"/>
      <c r="N262" s="83"/>
      <c r="O262" s="84"/>
      <c r="P262" s="85"/>
      <c r="Q262" s="85"/>
      <c r="R262" s="81"/>
      <c r="U262" s="81"/>
      <c r="V262" s="81"/>
      <c r="W262" s="82"/>
      <c r="X262" s="80"/>
      <c r="Y262" s="80"/>
      <c r="Z262" s="85"/>
      <c r="AA262" s="85"/>
    </row>
    <row r="263" spans="1:27" s="48" customFormat="1" x14ac:dyDescent="0.2">
      <c r="A263" s="78"/>
      <c r="B263" s="79"/>
      <c r="C263" s="79"/>
      <c r="D263" s="80"/>
      <c r="E263" s="81"/>
      <c r="F263" s="81"/>
      <c r="G263" s="81"/>
      <c r="H263" s="81"/>
      <c r="I263" s="82"/>
      <c r="J263" s="81"/>
      <c r="K263" s="81"/>
      <c r="L263" s="81"/>
      <c r="M263" s="81"/>
      <c r="N263" s="83"/>
      <c r="O263" s="84"/>
      <c r="P263" s="85"/>
      <c r="Q263" s="85"/>
      <c r="R263" s="81"/>
      <c r="U263" s="81"/>
      <c r="V263" s="81"/>
      <c r="W263" s="82"/>
      <c r="X263" s="80"/>
      <c r="Y263" s="80"/>
      <c r="Z263" s="85"/>
      <c r="AA263" s="85"/>
    </row>
    <row r="264" spans="1:27" s="48" customFormat="1" x14ac:dyDescent="0.2">
      <c r="A264" s="78"/>
      <c r="B264" s="79"/>
      <c r="C264" s="79"/>
      <c r="D264" s="80"/>
      <c r="E264" s="81"/>
      <c r="F264" s="81"/>
      <c r="G264" s="81"/>
      <c r="H264" s="81"/>
      <c r="I264" s="82"/>
      <c r="J264" s="81"/>
      <c r="K264" s="81"/>
      <c r="L264" s="81"/>
      <c r="M264" s="81"/>
      <c r="N264" s="83"/>
      <c r="O264" s="84"/>
      <c r="P264" s="85"/>
      <c r="Q264" s="85"/>
      <c r="R264" s="81"/>
      <c r="U264" s="81"/>
      <c r="V264" s="81"/>
      <c r="W264" s="82"/>
      <c r="X264" s="80"/>
      <c r="Y264" s="80"/>
      <c r="Z264" s="85"/>
      <c r="AA264" s="85"/>
    </row>
    <row r="265" spans="1:27" s="48" customFormat="1" x14ac:dyDescent="0.2">
      <c r="A265" s="78"/>
      <c r="B265" s="79"/>
      <c r="C265" s="79"/>
      <c r="D265" s="80"/>
      <c r="E265" s="81"/>
      <c r="F265" s="81"/>
      <c r="G265" s="81"/>
      <c r="H265" s="81"/>
      <c r="I265" s="82"/>
      <c r="J265" s="81"/>
      <c r="K265" s="81"/>
      <c r="L265" s="81"/>
      <c r="M265" s="81"/>
      <c r="N265" s="83"/>
      <c r="O265" s="84"/>
      <c r="P265" s="85"/>
      <c r="Q265" s="85"/>
      <c r="R265" s="81"/>
      <c r="U265" s="81"/>
      <c r="V265" s="81"/>
      <c r="W265" s="82"/>
      <c r="X265" s="80"/>
      <c r="Y265" s="80"/>
      <c r="Z265" s="85"/>
      <c r="AA265" s="85"/>
    </row>
    <row r="266" spans="1:27" s="48" customFormat="1" x14ac:dyDescent="0.2">
      <c r="A266" s="78"/>
      <c r="B266" s="79"/>
      <c r="C266" s="79"/>
      <c r="D266" s="80"/>
      <c r="E266" s="81"/>
      <c r="F266" s="81"/>
      <c r="G266" s="81"/>
      <c r="H266" s="81"/>
      <c r="I266" s="82"/>
      <c r="J266" s="81"/>
      <c r="K266" s="81"/>
      <c r="L266" s="81"/>
      <c r="M266" s="81"/>
      <c r="N266" s="83"/>
      <c r="O266" s="84"/>
      <c r="P266" s="85"/>
      <c r="Q266" s="85"/>
      <c r="R266" s="81"/>
      <c r="U266" s="81"/>
      <c r="V266" s="81"/>
      <c r="W266" s="82"/>
      <c r="X266" s="80"/>
      <c r="Y266" s="80"/>
      <c r="Z266" s="85"/>
      <c r="AA266" s="85"/>
    </row>
    <row r="267" spans="1:27" s="48" customFormat="1" x14ac:dyDescent="0.2">
      <c r="A267" s="78"/>
      <c r="B267" s="79"/>
      <c r="C267" s="79"/>
      <c r="D267" s="80"/>
      <c r="E267" s="81"/>
      <c r="F267" s="81"/>
      <c r="G267" s="81"/>
      <c r="H267" s="81"/>
      <c r="I267" s="82"/>
      <c r="J267" s="81"/>
      <c r="K267" s="81"/>
      <c r="L267" s="81"/>
      <c r="M267" s="81"/>
      <c r="N267" s="83"/>
      <c r="O267" s="84"/>
      <c r="P267" s="85"/>
      <c r="Q267" s="85"/>
      <c r="R267" s="81"/>
      <c r="U267" s="81"/>
      <c r="V267" s="81"/>
      <c r="W267" s="82"/>
      <c r="X267" s="80"/>
      <c r="Y267" s="80"/>
      <c r="Z267" s="85"/>
      <c r="AA267" s="85"/>
    </row>
    <row r="268" spans="1:27" s="48" customFormat="1" x14ac:dyDescent="0.2">
      <c r="A268" s="78"/>
      <c r="B268" s="79"/>
      <c r="C268" s="79"/>
      <c r="D268" s="80"/>
      <c r="E268" s="81"/>
      <c r="F268" s="81"/>
      <c r="G268" s="81"/>
      <c r="H268" s="81"/>
      <c r="I268" s="82"/>
      <c r="J268" s="81"/>
      <c r="K268" s="81"/>
      <c r="L268" s="81"/>
      <c r="M268" s="81"/>
      <c r="N268" s="83"/>
      <c r="O268" s="84"/>
      <c r="P268" s="85"/>
      <c r="Q268" s="85"/>
      <c r="R268" s="81"/>
      <c r="U268" s="81"/>
      <c r="V268" s="81"/>
      <c r="W268" s="82"/>
      <c r="X268" s="80"/>
      <c r="Y268" s="80"/>
      <c r="Z268" s="85"/>
      <c r="AA268" s="85"/>
    </row>
    <row r="269" spans="1:27" s="48" customFormat="1" x14ac:dyDescent="0.2">
      <c r="A269" s="78"/>
      <c r="B269" s="79"/>
      <c r="C269" s="79"/>
      <c r="D269" s="80"/>
      <c r="E269" s="81"/>
      <c r="F269" s="81"/>
      <c r="G269" s="81"/>
      <c r="H269" s="81"/>
      <c r="I269" s="82"/>
      <c r="J269" s="81"/>
      <c r="K269" s="81"/>
      <c r="L269" s="81"/>
      <c r="M269" s="81"/>
      <c r="N269" s="83"/>
      <c r="O269" s="84"/>
      <c r="P269" s="85"/>
      <c r="Q269" s="85"/>
      <c r="R269" s="81"/>
      <c r="U269" s="81"/>
      <c r="V269" s="81"/>
      <c r="W269" s="82"/>
      <c r="X269" s="80"/>
      <c r="Y269" s="80"/>
      <c r="Z269" s="85"/>
      <c r="AA269" s="85"/>
    </row>
    <row r="270" spans="1:27" s="48" customFormat="1" x14ac:dyDescent="0.2">
      <c r="A270" s="78"/>
      <c r="B270" s="79"/>
      <c r="C270" s="79"/>
      <c r="D270" s="80"/>
      <c r="E270" s="81"/>
      <c r="F270" s="81"/>
      <c r="G270" s="81"/>
      <c r="H270" s="81"/>
      <c r="I270" s="82"/>
      <c r="J270" s="81"/>
      <c r="K270" s="81"/>
      <c r="L270" s="81"/>
      <c r="M270" s="81"/>
      <c r="N270" s="83"/>
      <c r="O270" s="84"/>
      <c r="P270" s="85"/>
      <c r="Q270" s="85"/>
      <c r="R270" s="81"/>
      <c r="U270" s="81"/>
      <c r="V270" s="81"/>
      <c r="W270" s="82"/>
      <c r="X270" s="80"/>
      <c r="Y270" s="80"/>
      <c r="Z270" s="85"/>
      <c r="AA270" s="85"/>
    </row>
    <row r="271" spans="1:27" s="48" customFormat="1" x14ac:dyDescent="0.2">
      <c r="A271" s="78"/>
      <c r="B271" s="79"/>
      <c r="C271" s="79"/>
      <c r="D271" s="80"/>
      <c r="E271" s="81"/>
      <c r="F271" s="81"/>
      <c r="G271" s="81"/>
      <c r="H271" s="81"/>
      <c r="I271" s="82"/>
      <c r="J271" s="81"/>
      <c r="K271" s="81"/>
      <c r="L271" s="81"/>
      <c r="M271" s="81"/>
      <c r="N271" s="83"/>
      <c r="O271" s="84"/>
      <c r="P271" s="85"/>
      <c r="Q271" s="85"/>
      <c r="R271" s="81"/>
      <c r="U271" s="81"/>
      <c r="V271" s="81"/>
      <c r="W271" s="82"/>
      <c r="X271" s="80"/>
      <c r="Y271" s="80"/>
      <c r="Z271" s="85"/>
      <c r="AA271" s="85"/>
    </row>
    <row r="272" spans="1:27" s="48" customFormat="1" x14ac:dyDescent="0.2">
      <c r="A272" s="78"/>
      <c r="B272" s="79"/>
      <c r="C272" s="79"/>
      <c r="D272" s="80"/>
      <c r="E272" s="81"/>
      <c r="F272" s="81"/>
      <c r="G272" s="81"/>
      <c r="H272" s="81"/>
      <c r="I272" s="82"/>
      <c r="J272" s="81"/>
      <c r="K272" s="81"/>
      <c r="L272" s="81"/>
      <c r="M272" s="81"/>
      <c r="N272" s="83"/>
      <c r="O272" s="84"/>
      <c r="P272" s="85"/>
      <c r="Q272" s="85"/>
      <c r="R272" s="81"/>
      <c r="U272" s="81"/>
      <c r="V272" s="81"/>
      <c r="W272" s="82"/>
      <c r="X272" s="80"/>
      <c r="Y272" s="80"/>
      <c r="Z272" s="85"/>
      <c r="AA272" s="85"/>
    </row>
    <row r="273" spans="1:27" s="48" customFormat="1" x14ac:dyDescent="0.2">
      <c r="A273" s="78"/>
      <c r="B273" s="79"/>
      <c r="C273" s="79"/>
      <c r="D273" s="80"/>
      <c r="E273" s="81"/>
      <c r="F273" s="81"/>
      <c r="G273" s="81"/>
      <c r="H273" s="81"/>
      <c r="I273" s="82"/>
      <c r="J273" s="81"/>
      <c r="K273" s="81"/>
      <c r="L273" s="81"/>
      <c r="M273" s="81"/>
      <c r="N273" s="83"/>
      <c r="O273" s="84"/>
      <c r="P273" s="85"/>
      <c r="Q273" s="85"/>
      <c r="R273" s="81"/>
      <c r="U273" s="81"/>
      <c r="V273" s="81"/>
      <c r="W273" s="82"/>
      <c r="X273" s="80"/>
      <c r="Y273" s="80"/>
      <c r="Z273" s="85"/>
      <c r="AA273" s="85"/>
    </row>
    <row r="274" spans="1:27" s="48" customFormat="1" x14ac:dyDescent="0.2">
      <c r="A274" s="78"/>
      <c r="B274" s="79"/>
      <c r="C274" s="79"/>
      <c r="D274" s="80"/>
      <c r="E274" s="81"/>
      <c r="F274" s="81"/>
      <c r="G274" s="81"/>
      <c r="H274" s="81"/>
      <c r="I274" s="82"/>
      <c r="J274" s="81"/>
      <c r="K274" s="81"/>
      <c r="L274" s="81"/>
      <c r="M274" s="81"/>
      <c r="N274" s="83"/>
      <c r="O274" s="84"/>
      <c r="P274" s="85"/>
      <c r="Q274" s="85"/>
      <c r="R274" s="81"/>
      <c r="U274" s="81"/>
      <c r="V274" s="81"/>
      <c r="W274" s="82"/>
      <c r="X274" s="80"/>
      <c r="Y274" s="80"/>
      <c r="Z274" s="85"/>
      <c r="AA274" s="85"/>
    </row>
    <row r="275" spans="1:27" s="48" customFormat="1" x14ac:dyDescent="0.2">
      <c r="A275" s="78"/>
      <c r="B275" s="79"/>
      <c r="C275" s="79"/>
      <c r="D275" s="80"/>
      <c r="E275" s="81"/>
      <c r="F275" s="81"/>
      <c r="G275" s="81"/>
      <c r="H275" s="81"/>
      <c r="I275" s="82"/>
      <c r="J275" s="81"/>
      <c r="K275" s="81"/>
      <c r="L275" s="81"/>
      <c r="M275" s="81"/>
      <c r="N275" s="83"/>
      <c r="O275" s="84"/>
      <c r="P275" s="85"/>
      <c r="Q275" s="85"/>
      <c r="R275" s="81"/>
      <c r="U275" s="81"/>
      <c r="V275" s="81"/>
      <c r="W275" s="82"/>
      <c r="X275" s="80"/>
      <c r="Y275" s="80"/>
      <c r="Z275" s="85"/>
      <c r="AA275" s="85"/>
    </row>
    <row r="276" spans="1:27" s="48" customFormat="1" x14ac:dyDescent="0.2">
      <c r="A276" s="78"/>
      <c r="B276" s="79"/>
      <c r="C276" s="79"/>
      <c r="D276" s="80"/>
      <c r="E276" s="81"/>
      <c r="F276" s="81"/>
      <c r="G276" s="81"/>
      <c r="H276" s="81"/>
      <c r="I276" s="82"/>
      <c r="J276" s="81"/>
      <c r="K276" s="81"/>
      <c r="L276" s="81"/>
      <c r="M276" s="81"/>
      <c r="N276" s="83"/>
      <c r="O276" s="84"/>
      <c r="P276" s="85"/>
      <c r="Q276" s="85"/>
      <c r="R276" s="81"/>
      <c r="U276" s="81"/>
      <c r="V276" s="81"/>
      <c r="W276" s="82"/>
      <c r="X276" s="80"/>
      <c r="Y276" s="80"/>
      <c r="Z276" s="85"/>
      <c r="AA276" s="85"/>
    </row>
    <row r="277" spans="1:27" s="48" customFormat="1" x14ac:dyDescent="0.2">
      <c r="A277" s="78"/>
      <c r="B277" s="79"/>
      <c r="C277" s="79"/>
      <c r="D277" s="80"/>
      <c r="E277" s="81"/>
      <c r="F277" s="81"/>
      <c r="G277" s="81"/>
      <c r="H277" s="81"/>
      <c r="I277" s="82"/>
      <c r="J277" s="81"/>
      <c r="K277" s="81"/>
      <c r="L277" s="81"/>
      <c r="M277" s="81"/>
      <c r="N277" s="83"/>
      <c r="O277" s="84"/>
      <c r="P277" s="85"/>
      <c r="Q277" s="85"/>
      <c r="R277" s="81"/>
      <c r="U277" s="81"/>
      <c r="V277" s="81"/>
      <c r="W277" s="82"/>
      <c r="X277" s="80"/>
      <c r="Y277" s="80"/>
      <c r="Z277" s="85"/>
      <c r="AA277" s="85"/>
    </row>
    <row r="278" spans="1:27" s="48" customFormat="1" x14ac:dyDescent="0.2">
      <c r="A278" s="78"/>
      <c r="B278" s="79"/>
      <c r="C278" s="79"/>
      <c r="D278" s="80"/>
      <c r="E278" s="81"/>
      <c r="F278" s="81"/>
      <c r="G278" s="81"/>
      <c r="H278" s="81"/>
      <c r="I278" s="82"/>
      <c r="J278" s="81"/>
      <c r="K278" s="81"/>
      <c r="L278" s="81"/>
      <c r="M278" s="81"/>
      <c r="N278" s="83"/>
      <c r="O278" s="84"/>
      <c r="P278" s="85"/>
      <c r="Q278" s="85"/>
      <c r="R278" s="81"/>
      <c r="U278" s="81"/>
      <c r="V278" s="81"/>
      <c r="W278" s="82"/>
      <c r="X278" s="80"/>
      <c r="Y278" s="80"/>
      <c r="Z278" s="85"/>
      <c r="AA278" s="85"/>
    </row>
    <row r="279" spans="1:27" s="48" customFormat="1" x14ac:dyDescent="0.2">
      <c r="A279" s="78"/>
      <c r="B279" s="79"/>
      <c r="C279" s="79"/>
      <c r="D279" s="80"/>
      <c r="E279" s="81"/>
      <c r="F279" s="81"/>
      <c r="G279" s="81"/>
      <c r="H279" s="81"/>
      <c r="I279" s="82"/>
      <c r="J279" s="81"/>
      <c r="K279" s="81"/>
      <c r="L279" s="81"/>
      <c r="M279" s="81"/>
      <c r="N279" s="83"/>
      <c r="O279" s="84"/>
      <c r="P279" s="85"/>
      <c r="Q279" s="85"/>
      <c r="R279" s="81"/>
      <c r="U279" s="81"/>
      <c r="V279" s="81"/>
      <c r="W279" s="82"/>
      <c r="X279" s="80"/>
      <c r="Y279" s="80"/>
      <c r="Z279" s="85"/>
      <c r="AA279" s="85"/>
    </row>
    <row r="280" spans="1:27" s="48" customFormat="1" x14ac:dyDescent="0.2">
      <c r="A280" s="78"/>
      <c r="B280" s="79"/>
      <c r="C280" s="79"/>
      <c r="D280" s="80"/>
      <c r="E280" s="81"/>
      <c r="F280" s="81"/>
      <c r="G280" s="81"/>
      <c r="H280" s="81"/>
      <c r="I280" s="82"/>
      <c r="J280" s="81"/>
      <c r="K280" s="81"/>
      <c r="L280" s="81"/>
      <c r="M280" s="81"/>
      <c r="N280" s="83"/>
      <c r="O280" s="84"/>
      <c r="P280" s="85"/>
      <c r="Q280" s="85"/>
      <c r="R280" s="81"/>
      <c r="U280" s="81"/>
      <c r="V280" s="81"/>
      <c r="W280" s="82"/>
      <c r="X280" s="80"/>
      <c r="Y280" s="80"/>
      <c r="Z280" s="85"/>
      <c r="AA280" s="85"/>
    </row>
    <row r="281" spans="1:27" s="48" customFormat="1" x14ac:dyDescent="0.2">
      <c r="A281" s="78"/>
      <c r="B281" s="79"/>
      <c r="C281" s="79"/>
      <c r="D281" s="80"/>
      <c r="E281" s="81"/>
      <c r="F281" s="81"/>
      <c r="G281" s="81"/>
      <c r="H281" s="81"/>
      <c r="I281" s="82"/>
      <c r="J281" s="81"/>
      <c r="K281" s="81"/>
      <c r="L281" s="81"/>
      <c r="M281" s="81"/>
      <c r="N281" s="83"/>
      <c r="O281" s="84"/>
      <c r="P281" s="85"/>
      <c r="Q281" s="85"/>
      <c r="R281" s="81"/>
      <c r="U281" s="81"/>
      <c r="V281" s="81"/>
      <c r="W281" s="82"/>
      <c r="X281" s="80"/>
      <c r="Y281" s="80"/>
      <c r="Z281" s="85"/>
      <c r="AA281" s="85"/>
    </row>
    <row r="282" spans="1:27" s="48" customFormat="1" x14ac:dyDescent="0.2">
      <c r="A282" s="78"/>
      <c r="B282" s="79"/>
      <c r="C282" s="79"/>
      <c r="D282" s="80"/>
      <c r="E282" s="81"/>
      <c r="F282" s="81"/>
      <c r="G282" s="81"/>
      <c r="H282" s="81"/>
      <c r="I282" s="82"/>
      <c r="J282" s="81"/>
      <c r="K282" s="81"/>
      <c r="L282" s="81"/>
      <c r="M282" s="81"/>
      <c r="N282" s="83"/>
      <c r="O282" s="84"/>
      <c r="P282" s="85"/>
      <c r="Q282" s="85"/>
      <c r="R282" s="81"/>
      <c r="U282" s="81"/>
      <c r="V282" s="81"/>
      <c r="W282" s="82"/>
      <c r="X282" s="80"/>
      <c r="Y282" s="80"/>
      <c r="Z282" s="85"/>
      <c r="AA282" s="85"/>
    </row>
    <row r="283" spans="1:27" s="48" customFormat="1" x14ac:dyDescent="0.2">
      <c r="A283" s="78"/>
      <c r="B283" s="79"/>
      <c r="C283" s="79"/>
      <c r="D283" s="80"/>
      <c r="E283" s="81"/>
      <c r="F283" s="81"/>
      <c r="G283" s="81"/>
      <c r="H283" s="81"/>
      <c r="I283" s="82"/>
      <c r="J283" s="81"/>
      <c r="K283" s="81"/>
      <c r="L283" s="81"/>
      <c r="M283" s="81"/>
      <c r="N283" s="83"/>
      <c r="O283" s="84"/>
      <c r="P283" s="85"/>
      <c r="Q283" s="85"/>
      <c r="R283" s="81"/>
      <c r="U283" s="81"/>
      <c r="V283" s="81"/>
      <c r="W283" s="82"/>
      <c r="X283" s="80"/>
      <c r="Y283" s="80"/>
      <c r="Z283" s="85"/>
      <c r="AA283" s="85"/>
    </row>
    <row r="284" spans="1:27" s="48" customFormat="1" x14ac:dyDescent="0.2">
      <c r="A284" s="78"/>
      <c r="B284" s="79"/>
      <c r="C284" s="79"/>
      <c r="D284" s="80"/>
      <c r="E284" s="81"/>
      <c r="F284" s="81"/>
      <c r="G284" s="81"/>
      <c r="H284" s="81"/>
      <c r="I284" s="82"/>
      <c r="J284" s="81"/>
      <c r="K284" s="81"/>
      <c r="L284" s="81"/>
      <c r="M284" s="81"/>
      <c r="N284" s="83"/>
      <c r="O284" s="84"/>
      <c r="P284" s="85"/>
      <c r="Q284" s="85"/>
      <c r="R284" s="81"/>
      <c r="U284" s="81"/>
      <c r="V284" s="81"/>
      <c r="W284" s="82"/>
      <c r="X284" s="80"/>
      <c r="Y284" s="80"/>
      <c r="Z284" s="85"/>
      <c r="AA284" s="85"/>
    </row>
    <row r="285" spans="1:27" s="48" customFormat="1" x14ac:dyDescent="0.2">
      <c r="A285" s="78"/>
      <c r="B285" s="79"/>
      <c r="C285" s="79"/>
      <c r="D285" s="80"/>
      <c r="E285" s="81"/>
      <c r="F285" s="81"/>
      <c r="G285" s="81"/>
      <c r="H285" s="81"/>
      <c r="I285" s="82"/>
      <c r="J285" s="81"/>
      <c r="K285" s="81"/>
      <c r="L285" s="81"/>
      <c r="M285" s="81"/>
      <c r="N285" s="83"/>
      <c r="O285" s="84"/>
      <c r="P285" s="85"/>
      <c r="Q285" s="85"/>
      <c r="R285" s="81"/>
      <c r="U285" s="81"/>
      <c r="V285" s="81"/>
      <c r="W285" s="82"/>
      <c r="X285" s="80"/>
      <c r="Y285" s="80"/>
      <c r="Z285" s="85"/>
      <c r="AA285" s="85"/>
    </row>
    <row r="286" spans="1:27" s="48" customFormat="1" x14ac:dyDescent="0.2">
      <c r="A286" s="78"/>
      <c r="B286" s="79"/>
      <c r="C286" s="79"/>
      <c r="D286" s="80"/>
      <c r="E286" s="81"/>
      <c r="F286" s="81"/>
      <c r="G286" s="81"/>
      <c r="H286" s="81"/>
      <c r="I286" s="82"/>
      <c r="J286" s="81"/>
      <c r="K286" s="81"/>
      <c r="L286" s="81"/>
      <c r="M286" s="81"/>
      <c r="N286" s="83"/>
      <c r="O286" s="84"/>
      <c r="P286" s="85"/>
      <c r="Q286" s="85"/>
      <c r="R286" s="81"/>
      <c r="U286" s="81"/>
      <c r="V286" s="81"/>
      <c r="W286" s="82"/>
      <c r="X286" s="80"/>
      <c r="Y286" s="80"/>
      <c r="Z286" s="85"/>
      <c r="AA286" s="85"/>
    </row>
    <row r="287" spans="1:27" s="48" customFormat="1" x14ac:dyDescent="0.2">
      <c r="A287" s="78"/>
      <c r="B287" s="79"/>
      <c r="C287" s="79"/>
      <c r="D287" s="80"/>
      <c r="E287" s="81"/>
      <c r="F287" s="81"/>
      <c r="G287" s="81"/>
      <c r="H287" s="81"/>
      <c r="I287" s="82"/>
      <c r="J287" s="81"/>
      <c r="K287" s="81"/>
      <c r="L287" s="81"/>
      <c r="M287" s="81"/>
      <c r="N287" s="83"/>
      <c r="O287" s="84"/>
      <c r="P287" s="85"/>
      <c r="Q287" s="85"/>
      <c r="R287" s="81"/>
      <c r="U287" s="81"/>
      <c r="V287" s="81"/>
      <c r="W287" s="82"/>
      <c r="X287" s="80"/>
      <c r="Y287" s="80"/>
      <c r="Z287" s="85"/>
      <c r="AA287" s="85"/>
    </row>
    <row r="288" spans="1:27" s="48" customFormat="1" x14ac:dyDescent="0.2">
      <c r="A288" s="78"/>
      <c r="B288" s="79"/>
      <c r="C288" s="79"/>
      <c r="D288" s="80"/>
      <c r="E288" s="81"/>
      <c r="F288" s="81"/>
      <c r="G288" s="81"/>
      <c r="H288" s="81"/>
      <c r="I288" s="82"/>
      <c r="J288" s="81"/>
      <c r="K288" s="81"/>
      <c r="L288" s="81"/>
      <c r="M288" s="81"/>
      <c r="N288" s="83"/>
      <c r="O288" s="84"/>
      <c r="P288" s="85"/>
      <c r="Q288" s="85"/>
      <c r="R288" s="81"/>
      <c r="U288" s="81"/>
      <c r="V288" s="81"/>
      <c r="W288" s="82"/>
      <c r="X288" s="80"/>
      <c r="Y288" s="80"/>
      <c r="Z288" s="85"/>
      <c r="AA288" s="85"/>
    </row>
    <row r="289" spans="1:27" s="48" customFormat="1" x14ac:dyDescent="0.2">
      <c r="A289" s="78"/>
      <c r="B289" s="79"/>
      <c r="C289" s="79"/>
      <c r="D289" s="80"/>
      <c r="E289" s="81"/>
      <c r="F289" s="81"/>
      <c r="G289" s="81"/>
      <c r="H289" s="81"/>
      <c r="I289" s="82"/>
      <c r="J289" s="81"/>
      <c r="K289" s="81"/>
      <c r="L289" s="81"/>
      <c r="M289" s="81"/>
      <c r="N289" s="83"/>
      <c r="O289" s="84"/>
      <c r="P289" s="85"/>
      <c r="Q289" s="85"/>
      <c r="R289" s="81"/>
      <c r="U289" s="81"/>
      <c r="V289" s="81"/>
      <c r="W289" s="82"/>
      <c r="X289" s="80"/>
      <c r="Y289" s="80"/>
      <c r="Z289" s="85"/>
      <c r="AA289" s="85"/>
    </row>
    <row r="290" spans="1:27" s="48" customFormat="1" x14ac:dyDescent="0.2">
      <c r="A290" s="78"/>
      <c r="B290" s="79"/>
      <c r="C290" s="79"/>
      <c r="D290" s="80"/>
      <c r="E290" s="81"/>
      <c r="F290" s="81"/>
      <c r="G290" s="81"/>
      <c r="H290" s="81"/>
      <c r="I290" s="82"/>
      <c r="J290" s="81"/>
      <c r="K290" s="81"/>
      <c r="L290" s="81"/>
      <c r="M290" s="81"/>
      <c r="N290" s="83"/>
      <c r="O290" s="84"/>
      <c r="P290" s="85"/>
      <c r="Q290" s="85"/>
      <c r="R290" s="81"/>
      <c r="U290" s="81"/>
      <c r="V290" s="81"/>
      <c r="W290" s="82"/>
      <c r="X290" s="80"/>
      <c r="Y290" s="80"/>
      <c r="Z290" s="85"/>
      <c r="AA290" s="85"/>
    </row>
    <row r="291" spans="1:27" s="48" customFormat="1" x14ac:dyDescent="0.2">
      <c r="A291" s="78"/>
      <c r="B291" s="79"/>
      <c r="C291" s="79"/>
      <c r="D291" s="80"/>
      <c r="E291" s="81"/>
      <c r="F291" s="81"/>
      <c r="G291" s="81"/>
      <c r="H291" s="81"/>
      <c r="I291" s="82"/>
      <c r="J291" s="81"/>
      <c r="K291" s="81"/>
      <c r="L291" s="81"/>
      <c r="M291" s="81"/>
      <c r="N291" s="83"/>
      <c r="O291" s="84"/>
      <c r="P291" s="85"/>
      <c r="Q291" s="85"/>
      <c r="R291" s="81"/>
      <c r="U291" s="81"/>
      <c r="V291" s="81"/>
      <c r="W291" s="82"/>
      <c r="X291" s="80"/>
      <c r="Y291" s="80"/>
      <c r="Z291" s="85"/>
      <c r="AA291" s="85"/>
    </row>
    <row r="292" spans="1:27" s="48" customFormat="1" x14ac:dyDescent="0.2">
      <c r="A292" s="78"/>
      <c r="B292" s="79"/>
      <c r="C292" s="79"/>
      <c r="D292" s="80"/>
      <c r="E292" s="81"/>
      <c r="F292" s="81"/>
      <c r="G292" s="81"/>
      <c r="H292" s="81"/>
      <c r="I292" s="82"/>
      <c r="J292" s="81"/>
      <c r="K292" s="81"/>
      <c r="L292" s="81"/>
      <c r="M292" s="81"/>
      <c r="N292" s="83"/>
      <c r="O292" s="84"/>
      <c r="P292" s="85"/>
      <c r="Q292" s="85"/>
      <c r="R292" s="81"/>
      <c r="U292" s="81"/>
      <c r="V292" s="81"/>
      <c r="W292" s="82"/>
      <c r="X292" s="80"/>
      <c r="Y292" s="80"/>
      <c r="Z292" s="85"/>
      <c r="AA292" s="85"/>
    </row>
    <row r="293" spans="1:27" s="48" customFormat="1" x14ac:dyDescent="0.2">
      <c r="A293" s="78"/>
      <c r="B293" s="79"/>
      <c r="C293" s="79"/>
      <c r="D293" s="80"/>
      <c r="E293" s="81"/>
      <c r="F293" s="81"/>
      <c r="G293" s="81"/>
      <c r="H293" s="81"/>
      <c r="I293" s="82"/>
      <c r="J293" s="81"/>
      <c r="K293" s="81"/>
      <c r="L293" s="81"/>
      <c r="M293" s="81"/>
      <c r="N293" s="83"/>
      <c r="O293" s="84"/>
      <c r="P293" s="85"/>
      <c r="Q293" s="85"/>
      <c r="R293" s="81"/>
      <c r="U293" s="81"/>
      <c r="V293" s="81"/>
      <c r="W293" s="82"/>
      <c r="X293" s="80"/>
      <c r="Y293" s="80"/>
      <c r="Z293" s="85"/>
      <c r="AA293" s="85"/>
    </row>
    <row r="294" spans="1:27" s="48" customFormat="1" x14ac:dyDescent="0.2">
      <c r="A294" s="78"/>
      <c r="B294" s="79"/>
      <c r="C294" s="79"/>
      <c r="D294" s="80"/>
      <c r="E294" s="81"/>
      <c r="F294" s="81"/>
      <c r="G294" s="81"/>
      <c r="H294" s="81"/>
      <c r="I294" s="82"/>
      <c r="J294" s="81"/>
      <c r="K294" s="81"/>
      <c r="L294" s="81"/>
      <c r="M294" s="81"/>
      <c r="N294" s="83"/>
      <c r="O294" s="84"/>
      <c r="P294" s="85"/>
      <c r="Q294" s="85"/>
      <c r="R294" s="81"/>
      <c r="U294" s="81"/>
      <c r="V294" s="81"/>
      <c r="W294" s="82"/>
      <c r="X294" s="80"/>
      <c r="Y294" s="80"/>
      <c r="Z294" s="85"/>
      <c r="AA294" s="85"/>
    </row>
    <row r="295" spans="1:27" s="48" customFormat="1" x14ac:dyDescent="0.2">
      <c r="A295" s="78"/>
      <c r="B295" s="79"/>
      <c r="C295" s="79"/>
      <c r="D295" s="80"/>
      <c r="E295" s="81"/>
      <c r="F295" s="81"/>
      <c r="G295" s="81"/>
      <c r="H295" s="81"/>
      <c r="I295" s="82"/>
      <c r="J295" s="81"/>
      <c r="K295" s="81"/>
      <c r="L295" s="81"/>
      <c r="M295" s="81"/>
      <c r="N295" s="83"/>
      <c r="O295" s="84"/>
      <c r="P295" s="85"/>
      <c r="Q295" s="85"/>
      <c r="R295" s="81"/>
      <c r="U295" s="81"/>
      <c r="V295" s="81"/>
      <c r="W295" s="82"/>
      <c r="X295" s="80"/>
      <c r="Y295" s="80"/>
      <c r="Z295" s="85"/>
      <c r="AA295" s="85"/>
    </row>
    <row r="296" spans="1:27" s="48" customFormat="1" x14ac:dyDescent="0.2">
      <c r="A296" s="78"/>
      <c r="B296" s="79"/>
      <c r="C296" s="79"/>
      <c r="D296" s="80"/>
      <c r="E296" s="81"/>
      <c r="F296" s="81"/>
      <c r="G296" s="81"/>
      <c r="H296" s="81"/>
      <c r="I296" s="82"/>
      <c r="J296" s="81"/>
      <c r="K296" s="81"/>
      <c r="L296" s="81"/>
      <c r="M296" s="81"/>
      <c r="N296" s="83"/>
      <c r="O296" s="84"/>
      <c r="P296" s="85"/>
      <c r="Q296" s="85"/>
      <c r="R296" s="81"/>
      <c r="U296" s="81"/>
      <c r="V296" s="81"/>
      <c r="W296" s="82"/>
      <c r="X296" s="80"/>
      <c r="Y296" s="80"/>
      <c r="Z296" s="85"/>
      <c r="AA296" s="85"/>
    </row>
    <row r="297" spans="1:27" s="48" customFormat="1" x14ac:dyDescent="0.2">
      <c r="A297" s="78"/>
      <c r="B297" s="79"/>
      <c r="C297" s="79"/>
      <c r="D297" s="80"/>
      <c r="E297" s="81"/>
      <c r="F297" s="81"/>
      <c r="G297" s="81"/>
      <c r="H297" s="81"/>
      <c r="I297" s="82"/>
      <c r="J297" s="81"/>
      <c r="K297" s="81"/>
      <c r="L297" s="81"/>
      <c r="M297" s="81"/>
      <c r="N297" s="83"/>
      <c r="O297" s="84"/>
      <c r="P297" s="85"/>
      <c r="Q297" s="85"/>
      <c r="R297" s="81"/>
      <c r="U297" s="81"/>
      <c r="V297" s="81"/>
      <c r="W297" s="82"/>
      <c r="X297" s="80"/>
      <c r="Y297" s="80"/>
      <c r="Z297" s="85"/>
      <c r="AA297" s="85"/>
    </row>
    <row r="298" spans="1:27" s="48" customFormat="1" x14ac:dyDescent="0.2">
      <c r="A298" s="78"/>
      <c r="B298" s="79"/>
      <c r="C298" s="79"/>
      <c r="D298" s="80"/>
      <c r="E298" s="81"/>
      <c r="F298" s="81"/>
      <c r="G298" s="81"/>
      <c r="H298" s="81"/>
      <c r="I298" s="82"/>
      <c r="J298" s="81"/>
      <c r="K298" s="81"/>
      <c r="L298" s="81"/>
      <c r="M298" s="81"/>
      <c r="N298" s="83"/>
      <c r="O298" s="84"/>
      <c r="P298" s="85"/>
      <c r="Q298" s="85"/>
      <c r="R298" s="81"/>
      <c r="U298" s="81"/>
      <c r="V298" s="81"/>
      <c r="W298" s="82"/>
      <c r="X298" s="80"/>
      <c r="Y298" s="80"/>
      <c r="Z298" s="85"/>
      <c r="AA298" s="85"/>
    </row>
    <row r="299" spans="1:27" s="48" customFormat="1" x14ac:dyDescent="0.2">
      <c r="A299" s="78"/>
      <c r="B299" s="79"/>
      <c r="C299" s="79"/>
      <c r="D299" s="80"/>
      <c r="E299" s="81"/>
      <c r="F299" s="81"/>
      <c r="G299" s="81"/>
      <c r="H299" s="81"/>
      <c r="I299" s="82"/>
      <c r="J299" s="81"/>
      <c r="K299" s="81"/>
      <c r="L299" s="81"/>
      <c r="M299" s="81"/>
      <c r="N299" s="83"/>
      <c r="O299" s="84"/>
      <c r="P299" s="85"/>
      <c r="Q299" s="85"/>
      <c r="R299" s="81"/>
      <c r="U299" s="81"/>
      <c r="V299" s="81"/>
      <c r="W299" s="82"/>
      <c r="X299" s="80"/>
      <c r="Y299" s="80"/>
      <c r="Z299" s="85"/>
      <c r="AA299" s="85"/>
    </row>
    <row r="300" spans="1:27" s="48" customFormat="1" x14ac:dyDescent="0.2">
      <c r="A300" s="78"/>
      <c r="B300" s="79"/>
      <c r="C300" s="79"/>
      <c r="D300" s="80"/>
      <c r="E300" s="81"/>
      <c r="F300" s="81"/>
      <c r="G300" s="81"/>
      <c r="H300" s="81"/>
      <c r="I300" s="82"/>
      <c r="J300" s="81"/>
      <c r="K300" s="81"/>
      <c r="L300" s="81"/>
      <c r="M300" s="81"/>
      <c r="N300" s="83"/>
      <c r="O300" s="84"/>
      <c r="P300" s="85"/>
      <c r="Q300" s="85"/>
      <c r="R300" s="81"/>
      <c r="U300" s="81"/>
      <c r="V300" s="81"/>
      <c r="W300" s="82"/>
      <c r="X300" s="80"/>
      <c r="Y300" s="80"/>
      <c r="Z300" s="85"/>
      <c r="AA300" s="85"/>
    </row>
    <row r="301" spans="1:27" s="48" customFormat="1" x14ac:dyDescent="0.2">
      <c r="A301" s="78"/>
      <c r="B301" s="79"/>
      <c r="C301" s="79"/>
      <c r="D301" s="80"/>
      <c r="E301" s="81"/>
      <c r="F301" s="81"/>
      <c r="G301" s="81"/>
      <c r="H301" s="81"/>
      <c r="I301" s="82"/>
      <c r="J301" s="81"/>
      <c r="K301" s="81"/>
      <c r="L301" s="81"/>
      <c r="M301" s="81"/>
      <c r="N301" s="83"/>
      <c r="O301" s="84"/>
      <c r="P301" s="85"/>
      <c r="Q301" s="85"/>
      <c r="R301" s="81"/>
      <c r="U301" s="81"/>
      <c r="V301" s="81"/>
      <c r="W301" s="82"/>
      <c r="X301" s="80"/>
      <c r="Y301" s="80"/>
      <c r="Z301" s="85"/>
      <c r="AA301" s="85"/>
    </row>
    <row r="302" spans="1:27" s="48" customFormat="1" x14ac:dyDescent="0.2">
      <c r="A302" s="78"/>
      <c r="B302" s="79"/>
      <c r="C302" s="79"/>
      <c r="D302" s="80"/>
      <c r="E302" s="81"/>
      <c r="F302" s="81"/>
      <c r="G302" s="81"/>
      <c r="H302" s="81"/>
      <c r="I302" s="82"/>
      <c r="J302" s="81"/>
      <c r="K302" s="81"/>
      <c r="L302" s="81"/>
      <c r="M302" s="81"/>
      <c r="N302" s="83"/>
      <c r="O302" s="84"/>
      <c r="P302" s="85"/>
      <c r="Q302" s="85"/>
      <c r="R302" s="81"/>
      <c r="U302" s="81"/>
      <c r="V302" s="81"/>
      <c r="W302" s="82"/>
      <c r="X302" s="80"/>
      <c r="Y302" s="80"/>
      <c r="Z302" s="85"/>
      <c r="AA302" s="85"/>
    </row>
    <row r="303" spans="1:27" s="48" customFormat="1" x14ac:dyDescent="0.2">
      <c r="A303" s="78"/>
      <c r="B303" s="79"/>
      <c r="C303" s="79"/>
      <c r="D303" s="80"/>
      <c r="E303" s="81"/>
      <c r="F303" s="81"/>
      <c r="G303" s="81"/>
      <c r="H303" s="81"/>
      <c r="I303" s="82"/>
      <c r="J303" s="81"/>
      <c r="K303" s="81"/>
      <c r="L303" s="81"/>
      <c r="M303" s="81"/>
      <c r="N303" s="83"/>
      <c r="O303" s="84"/>
      <c r="P303" s="85"/>
      <c r="Q303" s="85"/>
      <c r="R303" s="81"/>
      <c r="U303" s="81"/>
      <c r="V303" s="81"/>
      <c r="W303" s="82"/>
      <c r="X303" s="80"/>
      <c r="Y303" s="80"/>
      <c r="Z303" s="85"/>
      <c r="AA303" s="85"/>
    </row>
    <row r="304" spans="1:27" s="48" customFormat="1" x14ac:dyDescent="0.2">
      <c r="A304" s="78"/>
      <c r="B304" s="79"/>
      <c r="C304" s="79"/>
      <c r="D304" s="80"/>
      <c r="E304" s="81"/>
      <c r="F304" s="81"/>
      <c r="G304" s="81"/>
      <c r="H304" s="81"/>
      <c r="I304" s="82"/>
      <c r="J304" s="81"/>
      <c r="K304" s="81"/>
      <c r="L304" s="81"/>
      <c r="M304" s="81"/>
      <c r="N304" s="83"/>
      <c r="O304" s="84"/>
      <c r="P304" s="85"/>
      <c r="Q304" s="85"/>
      <c r="R304" s="81"/>
      <c r="U304" s="81"/>
      <c r="V304" s="81"/>
      <c r="W304" s="82"/>
      <c r="X304" s="80"/>
      <c r="Y304" s="80"/>
      <c r="Z304" s="85"/>
      <c r="AA304" s="85"/>
    </row>
    <row r="305" spans="1:27" s="48" customFormat="1" x14ac:dyDescent="0.2">
      <c r="A305" s="78"/>
      <c r="B305" s="79"/>
      <c r="C305" s="79"/>
      <c r="D305" s="80"/>
      <c r="E305" s="81"/>
      <c r="F305" s="81"/>
      <c r="G305" s="81"/>
      <c r="H305" s="81"/>
      <c r="I305" s="82"/>
      <c r="J305" s="81"/>
      <c r="K305" s="81"/>
      <c r="L305" s="81"/>
      <c r="M305" s="81"/>
      <c r="N305" s="83"/>
      <c r="O305" s="84"/>
      <c r="P305" s="85"/>
      <c r="Q305" s="85"/>
      <c r="R305" s="81"/>
      <c r="U305" s="81"/>
      <c r="V305" s="81"/>
      <c r="W305" s="82"/>
      <c r="X305" s="80"/>
      <c r="Y305" s="80"/>
      <c r="Z305" s="85"/>
      <c r="AA305" s="85"/>
    </row>
    <row r="306" spans="1:27" s="48" customFormat="1" x14ac:dyDescent="0.2">
      <c r="A306" s="78"/>
      <c r="B306" s="79"/>
      <c r="C306" s="79"/>
      <c r="D306" s="80"/>
      <c r="E306" s="81"/>
      <c r="F306" s="81"/>
      <c r="G306" s="81"/>
      <c r="H306" s="81"/>
      <c r="I306" s="82"/>
      <c r="J306" s="81"/>
      <c r="K306" s="81"/>
      <c r="L306" s="81"/>
      <c r="M306" s="81"/>
      <c r="N306" s="83"/>
      <c r="O306" s="84"/>
      <c r="P306" s="85"/>
      <c r="Q306" s="85"/>
      <c r="R306" s="81"/>
      <c r="U306" s="81"/>
      <c r="V306" s="81"/>
      <c r="W306" s="82"/>
      <c r="X306" s="80"/>
      <c r="Y306" s="80"/>
      <c r="Z306" s="85"/>
      <c r="AA306" s="85"/>
    </row>
    <row r="307" spans="1:27" s="48" customFormat="1" x14ac:dyDescent="0.2">
      <c r="A307" s="78"/>
      <c r="B307" s="79"/>
      <c r="C307" s="79"/>
      <c r="D307" s="80"/>
      <c r="E307" s="81"/>
      <c r="F307" s="81"/>
      <c r="G307" s="81"/>
      <c r="H307" s="81"/>
      <c r="I307" s="82"/>
      <c r="J307" s="81"/>
      <c r="K307" s="81"/>
      <c r="L307" s="81"/>
      <c r="M307" s="81"/>
      <c r="N307" s="83"/>
      <c r="O307" s="84"/>
      <c r="P307" s="85"/>
      <c r="Q307" s="85"/>
      <c r="R307" s="81"/>
      <c r="U307" s="81"/>
      <c r="V307" s="81"/>
      <c r="W307" s="82"/>
      <c r="X307" s="80"/>
      <c r="Y307" s="80"/>
      <c r="Z307" s="85"/>
      <c r="AA307" s="85"/>
    </row>
    <row r="308" spans="1:27" s="48" customFormat="1" x14ac:dyDescent="0.2">
      <c r="A308" s="78"/>
      <c r="B308" s="79"/>
      <c r="C308" s="79"/>
      <c r="D308" s="80"/>
      <c r="E308" s="81"/>
      <c r="F308" s="81"/>
      <c r="G308" s="81"/>
      <c r="H308" s="81"/>
      <c r="I308" s="82"/>
      <c r="J308" s="81"/>
      <c r="K308" s="81"/>
      <c r="L308" s="81"/>
      <c r="M308" s="81"/>
      <c r="N308" s="83"/>
      <c r="O308" s="84"/>
      <c r="P308" s="85"/>
      <c r="Q308" s="85"/>
      <c r="R308" s="81"/>
      <c r="U308" s="81"/>
      <c r="V308" s="81"/>
      <c r="W308" s="82"/>
      <c r="X308" s="80"/>
      <c r="Y308" s="80"/>
      <c r="Z308" s="85"/>
      <c r="AA308" s="85"/>
    </row>
    <row r="309" spans="1:27" s="48" customFormat="1" x14ac:dyDescent="0.2">
      <c r="A309" s="78"/>
      <c r="B309" s="79"/>
      <c r="C309" s="79"/>
      <c r="D309" s="80"/>
      <c r="E309" s="81"/>
      <c r="F309" s="81"/>
      <c r="G309" s="81"/>
      <c r="H309" s="81"/>
      <c r="I309" s="82"/>
      <c r="J309" s="81"/>
      <c r="K309" s="81"/>
      <c r="L309" s="81"/>
      <c r="M309" s="81"/>
      <c r="N309" s="83"/>
      <c r="O309" s="84"/>
      <c r="P309" s="85"/>
      <c r="Q309" s="85"/>
      <c r="R309" s="81"/>
      <c r="U309" s="81"/>
      <c r="V309" s="81"/>
      <c r="W309" s="82"/>
      <c r="X309" s="80"/>
      <c r="Y309" s="80"/>
      <c r="Z309" s="85"/>
      <c r="AA309" s="85"/>
    </row>
    <row r="310" spans="1:27" s="48" customFormat="1" x14ac:dyDescent="0.2">
      <c r="A310" s="78"/>
      <c r="B310" s="79"/>
      <c r="C310" s="79"/>
      <c r="D310" s="80"/>
      <c r="E310" s="81"/>
      <c r="F310" s="81"/>
      <c r="G310" s="81"/>
      <c r="H310" s="81"/>
      <c r="I310" s="82"/>
      <c r="J310" s="81"/>
      <c r="K310" s="81"/>
      <c r="L310" s="81"/>
      <c r="M310" s="81"/>
      <c r="N310" s="83"/>
      <c r="O310" s="84"/>
      <c r="P310" s="85"/>
      <c r="Q310" s="85"/>
      <c r="R310" s="81"/>
      <c r="U310" s="81"/>
      <c r="V310" s="81"/>
      <c r="W310" s="82"/>
      <c r="X310" s="80"/>
      <c r="Y310" s="80"/>
      <c r="Z310" s="85"/>
      <c r="AA310" s="85"/>
    </row>
    <row r="311" spans="1:27" s="48" customFormat="1" x14ac:dyDescent="0.2">
      <c r="A311" s="78"/>
      <c r="B311" s="79"/>
      <c r="C311" s="79"/>
      <c r="D311" s="80"/>
      <c r="E311" s="81"/>
      <c r="F311" s="81"/>
      <c r="G311" s="81"/>
      <c r="H311" s="81"/>
      <c r="I311" s="82"/>
      <c r="J311" s="81"/>
      <c r="K311" s="81"/>
      <c r="L311" s="81"/>
      <c r="M311" s="81"/>
      <c r="N311" s="83"/>
      <c r="O311" s="84"/>
      <c r="P311" s="85"/>
      <c r="Q311" s="85"/>
      <c r="R311" s="81"/>
      <c r="U311" s="81"/>
      <c r="V311" s="81"/>
      <c r="W311" s="82"/>
      <c r="X311" s="80"/>
      <c r="Y311" s="80"/>
      <c r="Z311" s="85"/>
      <c r="AA311" s="85"/>
    </row>
    <row r="312" spans="1:27" s="48" customFormat="1" x14ac:dyDescent="0.2">
      <c r="A312" s="78"/>
      <c r="B312" s="79"/>
      <c r="C312" s="79"/>
      <c r="D312" s="80"/>
      <c r="E312" s="81"/>
      <c r="F312" s="81"/>
      <c r="G312" s="81"/>
      <c r="H312" s="81"/>
      <c r="I312" s="82"/>
      <c r="J312" s="81"/>
      <c r="K312" s="81"/>
      <c r="L312" s="81"/>
      <c r="M312" s="81"/>
      <c r="N312" s="83"/>
      <c r="O312" s="84"/>
      <c r="P312" s="85"/>
      <c r="Q312" s="85"/>
      <c r="R312" s="81"/>
      <c r="U312" s="81"/>
      <c r="V312" s="81"/>
      <c r="W312" s="82"/>
      <c r="X312" s="80"/>
      <c r="Y312" s="80"/>
      <c r="Z312" s="85"/>
      <c r="AA312" s="85"/>
    </row>
    <row r="313" spans="1:27" s="48" customFormat="1" x14ac:dyDescent="0.2">
      <c r="A313" s="78"/>
      <c r="B313" s="79"/>
      <c r="C313" s="79"/>
      <c r="D313" s="80"/>
      <c r="E313" s="81"/>
      <c r="F313" s="81"/>
      <c r="G313" s="81"/>
      <c r="H313" s="81"/>
      <c r="I313" s="82"/>
      <c r="J313" s="81"/>
      <c r="K313" s="81"/>
      <c r="L313" s="81"/>
      <c r="M313" s="81"/>
      <c r="N313" s="83"/>
      <c r="O313" s="84"/>
      <c r="P313" s="85"/>
      <c r="Q313" s="85"/>
      <c r="R313" s="81"/>
      <c r="U313" s="81"/>
      <c r="V313" s="81"/>
      <c r="W313" s="82"/>
      <c r="X313" s="80"/>
      <c r="Y313" s="80"/>
      <c r="Z313" s="85"/>
      <c r="AA313" s="85"/>
    </row>
    <row r="314" spans="1:27" s="48" customFormat="1" x14ac:dyDescent="0.2">
      <c r="A314" s="78"/>
      <c r="B314" s="79"/>
      <c r="C314" s="79"/>
      <c r="D314" s="80"/>
      <c r="E314" s="81"/>
      <c r="F314" s="81"/>
      <c r="G314" s="81"/>
      <c r="H314" s="81"/>
      <c r="I314" s="82"/>
      <c r="J314" s="81"/>
      <c r="K314" s="81"/>
      <c r="L314" s="81"/>
      <c r="M314" s="81"/>
      <c r="N314" s="83"/>
      <c r="O314" s="84"/>
      <c r="P314" s="85"/>
      <c r="Q314" s="85"/>
      <c r="R314" s="81"/>
      <c r="U314" s="81"/>
      <c r="V314" s="81"/>
      <c r="W314" s="82"/>
      <c r="X314" s="80"/>
      <c r="Y314" s="80"/>
      <c r="Z314" s="85"/>
      <c r="AA314" s="85"/>
    </row>
    <row r="315" spans="1:27" s="48" customFormat="1" x14ac:dyDescent="0.2">
      <c r="A315" s="78"/>
      <c r="B315" s="79"/>
      <c r="C315" s="79"/>
      <c r="D315" s="80"/>
      <c r="E315" s="81"/>
      <c r="F315" s="81"/>
      <c r="G315" s="81"/>
      <c r="H315" s="81"/>
      <c r="I315" s="82"/>
      <c r="J315" s="81"/>
      <c r="K315" s="81"/>
      <c r="L315" s="81"/>
      <c r="M315" s="81"/>
      <c r="N315" s="83"/>
      <c r="O315" s="84"/>
      <c r="P315" s="85"/>
      <c r="Q315" s="85"/>
      <c r="R315" s="81"/>
      <c r="U315" s="81"/>
      <c r="V315" s="81"/>
      <c r="W315" s="82"/>
      <c r="X315" s="80"/>
      <c r="Y315" s="80"/>
      <c r="Z315" s="85"/>
      <c r="AA315" s="85"/>
    </row>
    <row r="316" spans="1:27" s="48" customFormat="1" x14ac:dyDescent="0.2">
      <c r="A316" s="78"/>
      <c r="B316" s="79"/>
      <c r="C316" s="79"/>
      <c r="D316" s="80"/>
      <c r="E316" s="81"/>
      <c r="F316" s="81"/>
      <c r="G316" s="81"/>
      <c r="H316" s="81"/>
      <c r="I316" s="82"/>
      <c r="J316" s="81"/>
      <c r="K316" s="81"/>
      <c r="L316" s="81"/>
      <c r="M316" s="81"/>
      <c r="N316" s="83"/>
      <c r="O316" s="84"/>
      <c r="P316" s="85"/>
      <c r="Q316" s="85"/>
      <c r="R316" s="81"/>
      <c r="U316" s="81"/>
      <c r="V316" s="81"/>
      <c r="W316" s="82"/>
      <c r="X316" s="80"/>
      <c r="Y316" s="80"/>
      <c r="Z316" s="85"/>
      <c r="AA316" s="85"/>
    </row>
    <row r="317" spans="1:27" s="48" customFormat="1" x14ac:dyDescent="0.2">
      <c r="A317" s="78"/>
      <c r="B317" s="79"/>
      <c r="C317" s="79"/>
      <c r="D317" s="80"/>
      <c r="E317" s="81"/>
      <c r="F317" s="81"/>
      <c r="G317" s="81"/>
      <c r="H317" s="81"/>
      <c r="I317" s="82"/>
      <c r="J317" s="81"/>
      <c r="K317" s="81"/>
      <c r="L317" s="81"/>
      <c r="M317" s="81"/>
      <c r="N317" s="83"/>
      <c r="O317" s="84"/>
      <c r="P317" s="85"/>
      <c r="Q317" s="85"/>
      <c r="R317" s="81"/>
      <c r="U317" s="81"/>
      <c r="V317" s="81"/>
      <c r="W317" s="82"/>
      <c r="X317" s="80"/>
      <c r="Y317" s="80"/>
      <c r="Z317" s="85"/>
      <c r="AA317" s="85"/>
    </row>
    <row r="318" spans="1:27" s="48" customFormat="1" x14ac:dyDescent="0.2">
      <c r="A318" s="78"/>
      <c r="B318" s="79"/>
      <c r="C318" s="79"/>
      <c r="D318" s="80"/>
      <c r="E318" s="81"/>
      <c r="F318" s="81"/>
      <c r="G318" s="81"/>
      <c r="H318" s="81"/>
      <c r="I318" s="82"/>
      <c r="J318" s="81"/>
      <c r="K318" s="81"/>
      <c r="L318" s="81"/>
      <c r="M318" s="81"/>
      <c r="N318" s="83"/>
      <c r="O318" s="84"/>
      <c r="P318" s="85"/>
      <c r="Q318" s="85"/>
      <c r="R318" s="81"/>
      <c r="U318" s="81"/>
      <c r="V318" s="81"/>
      <c r="W318" s="82"/>
      <c r="X318" s="80"/>
      <c r="Y318" s="80"/>
      <c r="Z318" s="85"/>
      <c r="AA318" s="85"/>
    </row>
    <row r="319" spans="1:27" s="48" customFormat="1" x14ac:dyDescent="0.2">
      <c r="A319" s="78"/>
      <c r="B319" s="79"/>
      <c r="C319" s="79"/>
      <c r="D319" s="80"/>
      <c r="E319" s="81"/>
      <c r="F319" s="81"/>
      <c r="G319" s="81"/>
      <c r="H319" s="81"/>
      <c r="I319" s="82"/>
      <c r="J319" s="81"/>
      <c r="K319" s="81"/>
      <c r="L319" s="81"/>
      <c r="M319" s="81"/>
      <c r="N319" s="83"/>
      <c r="O319" s="84"/>
      <c r="P319" s="85"/>
      <c r="Q319" s="85"/>
      <c r="R319" s="81"/>
      <c r="U319" s="81"/>
      <c r="V319" s="81"/>
      <c r="W319" s="82"/>
      <c r="X319" s="80"/>
      <c r="Y319" s="80"/>
      <c r="Z319" s="85"/>
      <c r="AA319" s="85"/>
    </row>
    <row r="320" spans="1:27" s="48" customFormat="1" x14ac:dyDescent="0.2">
      <c r="A320" s="78"/>
      <c r="B320" s="79"/>
      <c r="C320" s="79"/>
      <c r="D320" s="80"/>
      <c r="E320" s="81"/>
      <c r="F320" s="81"/>
      <c r="G320" s="81"/>
      <c r="H320" s="81"/>
      <c r="I320" s="82"/>
      <c r="J320" s="81"/>
      <c r="K320" s="81"/>
      <c r="L320" s="81"/>
      <c r="M320" s="81"/>
      <c r="N320" s="83"/>
      <c r="O320" s="84"/>
      <c r="P320" s="85"/>
      <c r="Q320" s="85"/>
      <c r="R320" s="81"/>
      <c r="U320" s="81"/>
      <c r="V320" s="81"/>
      <c r="W320" s="82"/>
      <c r="X320" s="80"/>
      <c r="Y320" s="80"/>
      <c r="Z320" s="85"/>
      <c r="AA320" s="85"/>
    </row>
    <row r="321" spans="1:27" s="48" customFormat="1" x14ac:dyDescent="0.2">
      <c r="A321" s="78"/>
      <c r="B321" s="79"/>
      <c r="C321" s="79"/>
      <c r="D321" s="80"/>
      <c r="E321" s="81"/>
      <c r="F321" s="81"/>
      <c r="G321" s="81"/>
      <c r="H321" s="81"/>
      <c r="I321" s="82"/>
      <c r="J321" s="81"/>
      <c r="K321" s="81"/>
      <c r="L321" s="81"/>
      <c r="M321" s="81"/>
      <c r="N321" s="83"/>
      <c r="O321" s="84"/>
      <c r="P321" s="85"/>
      <c r="Q321" s="85"/>
      <c r="R321" s="81"/>
      <c r="U321" s="81"/>
      <c r="V321" s="81"/>
      <c r="W321" s="82"/>
      <c r="X321" s="80"/>
      <c r="Y321" s="80"/>
      <c r="Z321" s="85"/>
      <c r="AA321" s="85"/>
    </row>
    <row r="322" spans="1:27" s="48" customFormat="1" x14ac:dyDescent="0.2">
      <c r="A322" s="78"/>
      <c r="B322" s="79"/>
      <c r="C322" s="79"/>
      <c r="D322" s="80"/>
      <c r="E322" s="81"/>
      <c r="F322" s="81"/>
      <c r="G322" s="81"/>
      <c r="H322" s="81"/>
      <c r="I322" s="82"/>
      <c r="J322" s="81"/>
      <c r="K322" s="81"/>
      <c r="L322" s="81"/>
      <c r="M322" s="81"/>
      <c r="N322" s="83"/>
      <c r="O322" s="84"/>
      <c r="P322" s="85"/>
      <c r="Q322" s="85"/>
      <c r="R322" s="81"/>
      <c r="U322" s="81"/>
      <c r="V322" s="81"/>
      <c r="W322" s="82"/>
      <c r="X322" s="80"/>
      <c r="Y322" s="80"/>
      <c r="Z322" s="85"/>
      <c r="AA322" s="85"/>
    </row>
    <row r="323" spans="1:27" s="48" customFormat="1" x14ac:dyDescent="0.2">
      <c r="A323" s="78"/>
      <c r="B323" s="79"/>
      <c r="C323" s="79"/>
      <c r="D323" s="80"/>
      <c r="E323" s="81"/>
      <c r="F323" s="81"/>
      <c r="G323" s="81"/>
      <c r="H323" s="81"/>
      <c r="I323" s="82"/>
      <c r="J323" s="81"/>
      <c r="K323" s="81"/>
      <c r="L323" s="81"/>
      <c r="M323" s="81"/>
      <c r="N323" s="83"/>
      <c r="O323" s="84"/>
      <c r="P323" s="85"/>
      <c r="Q323" s="85"/>
      <c r="R323" s="81"/>
      <c r="U323" s="81"/>
      <c r="V323" s="81"/>
      <c r="W323" s="82"/>
      <c r="X323" s="80"/>
      <c r="Y323" s="80"/>
      <c r="Z323" s="85"/>
      <c r="AA323" s="85"/>
    </row>
    <row r="324" spans="1:27" s="48" customFormat="1" x14ac:dyDescent="0.2">
      <c r="A324" s="78"/>
      <c r="B324" s="79"/>
      <c r="C324" s="79"/>
      <c r="D324" s="80"/>
      <c r="E324" s="81"/>
      <c r="F324" s="81"/>
      <c r="G324" s="81"/>
      <c r="H324" s="81"/>
      <c r="I324" s="82"/>
      <c r="J324" s="81"/>
      <c r="K324" s="81"/>
      <c r="L324" s="81"/>
      <c r="M324" s="81"/>
      <c r="N324" s="83"/>
      <c r="O324" s="84"/>
      <c r="P324" s="85"/>
      <c r="Q324" s="85"/>
      <c r="R324" s="81"/>
      <c r="U324" s="81"/>
      <c r="V324" s="81"/>
      <c r="W324" s="82"/>
      <c r="X324" s="80"/>
      <c r="Y324" s="80"/>
      <c r="Z324" s="85"/>
      <c r="AA324" s="85"/>
    </row>
    <row r="325" spans="1:27" s="48" customFormat="1" x14ac:dyDescent="0.2">
      <c r="A325" s="78"/>
      <c r="B325" s="79"/>
      <c r="C325" s="79"/>
      <c r="D325" s="80"/>
      <c r="E325" s="81"/>
      <c r="F325" s="81"/>
      <c r="G325" s="81"/>
      <c r="H325" s="81"/>
      <c r="I325" s="82"/>
      <c r="J325" s="81"/>
      <c r="K325" s="81"/>
      <c r="L325" s="81"/>
      <c r="M325" s="81"/>
      <c r="N325" s="83"/>
      <c r="O325" s="84"/>
      <c r="P325" s="85"/>
      <c r="Q325" s="85"/>
      <c r="R325" s="81"/>
      <c r="U325" s="81"/>
      <c r="V325" s="81"/>
      <c r="W325" s="82"/>
      <c r="X325" s="80"/>
      <c r="Y325" s="80"/>
      <c r="Z325" s="85"/>
      <c r="AA325" s="85"/>
    </row>
    <row r="326" spans="1:27" s="48" customFormat="1" x14ac:dyDescent="0.2">
      <c r="A326" s="78"/>
      <c r="B326" s="79"/>
      <c r="C326" s="79"/>
      <c r="D326" s="80"/>
      <c r="E326" s="81"/>
      <c r="F326" s="81"/>
      <c r="G326" s="81"/>
      <c r="H326" s="81"/>
      <c r="I326" s="82"/>
      <c r="J326" s="81"/>
      <c r="K326" s="81"/>
      <c r="L326" s="81"/>
      <c r="M326" s="81"/>
      <c r="N326" s="83"/>
      <c r="O326" s="84"/>
      <c r="P326" s="85"/>
      <c r="Q326" s="85"/>
      <c r="R326" s="81"/>
      <c r="U326" s="81"/>
      <c r="V326" s="81"/>
      <c r="W326" s="82"/>
      <c r="X326" s="80"/>
      <c r="Y326" s="80"/>
      <c r="Z326" s="85"/>
      <c r="AA326" s="85"/>
    </row>
    <row r="327" spans="1:27" s="48" customFormat="1" x14ac:dyDescent="0.2">
      <c r="A327" s="78"/>
      <c r="B327" s="79"/>
      <c r="C327" s="79"/>
      <c r="D327" s="80"/>
      <c r="E327" s="81"/>
      <c r="F327" s="81"/>
      <c r="G327" s="81"/>
      <c r="H327" s="81"/>
      <c r="I327" s="82"/>
      <c r="J327" s="81"/>
      <c r="K327" s="81"/>
      <c r="L327" s="81"/>
      <c r="M327" s="81"/>
      <c r="N327" s="83"/>
      <c r="O327" s="84"/>
      <c r="P327" s="85"/>
      <c r="Q327" s="85"/>
      <c r="R327" s="81"/>
      <c r="U327" s="81"/>
      <c r="V327" s="81"/>
      <c r="W327" s="82"/>
      <c r="X327" s="80"/>
      <c r="Y327" s="80"/>
      <c r="Z327" s="85"/>
      <c r="AA327" s="85"/>
    </row>
    <row r="328" spans="1:27" s="48" customFormat="1" x14ac:dyDescent="0.2">
      <c r="A328" s="78"/>
      <c r="B328" s="79"/>
      <c r="C328" s="79"/>
      <c r="D328" s="80"/>
      <c r="E328" s="81"/>
      <c r="F328" s="81"/>
      <c r="G328" s="81"/>
      <c r="H328" s="81"/>
      <c r="I328" s="82"/>
      <c r="J328" s="81"/>
      <c r="K328" s="81"/>
      <c r="L328" s="81"/>
      <c r="M328" s="81"/>
      <c r="N328" s="83"/>
      <c r="O328" s="84"/>
      <c r="P328" s="85"/>
      <c r="Q328" s="85"/>
      <c r="R328" s="81"/>
      <c r="U328" s="81"/>
      <c r="V328" s="81"/>
      <c r="W328" s="82"/>
      <c r="X328" s="80"/>
      <c r="Y328" s="80"/>
      <c r="Z328" s="85"/>
      <c r="AA328" s="85"/>
    </row>
    <row r="329" spans="1:27" s="48" customFormat="1" x14ac:dyDescent="0.2">
      <c r="A329" s="78"/>
      <c r="B329" s="79"/>
      <c r="C329" s="79"/>
      <c r="D329" s="80"/>
      <c r="E329" s="81"/>
      <c r="F329" s="81"/>
      <c r="G329" s="81"/>
      <c r="H329" s="81"/>
      <c r="I329" s="82"/>
      <c r="J329" s="81"/>
      <c r="K329" s="81"/>
      <c r="L329" s="81"/>
      <c r="M329" s="81"/>
      <c r="N329" s="83"/>
      <c r="O329" s="84"/>
      <c r="P329" s="85"/>
      <c r="Q329" s="85"/>
      <c r="R329" s="81"/>
      <c r="U329" s="81"/>
      <c r="V329" s="81"/>
      <c r="W329" s="82"/>
      <c r="X329" s="80"/>
      <c r="Y329" s="80"/>
      <c r="Z329" s="85"/>
      <c r="AA329" s="85"/>
    </row>
    <row r="330" spans="1:27" s="48" customFormat="1" x14ac:dyDescent="0.2">
      <c r="A330" s="78"/>
      <c r="B330" s="79"/>
      <c r="C330" s="79"/>
      <c r="D330" s="80"/>
      <c r="E330" s="81"/>
      <c r="F330" s="81"/>
      <c r="G330" s="81"/>
      <c r="H330" s="81"/>
      <c r="I330" s="82"/>
      <c r="J330" s="81"/>
      <c r="K330" s="81"/>
      <c r="L330" s="81"/>
      <c r="M330" s="81"/>
      <c r="N330" s="83"/>
      <c r="O330" s="84"/>
      <c r="P330" s="85"/>
      <c r="Q330" s="85"/>
      <c r="R330" s="81"/>
      <c r="U330" s="81"/>
      <c r="V330" s="81"/>
      <c r="W330" s="82"/>
      <c r="X330" s="80"/>
      <c r="Y330" s="80"/>
      <c r="Z330" s="85"/>
      <c r="AA330" s="85"/>
    </row>
    <row r="331" spans="1:27" s="48" customFormat="1" x14ac:dyDescent="0.2">
      <c r="A331" s="78"/>
      <c r="B331" s="79"/>
      <c r="C331" s="79"/>
      <c r="D331" s="80"/>
      <c r="E331" s="81"/>
      <c r="F331" s="81"/>
      <c r="G331" s="81"/>
      <c r="H331" s="81"/>
      <c r="I331" s="82"/>
      <c r="J331" s="81"/>
      <c r="K331" s="81"/>
      <c r="L331" s="81"/>
      <c r="M331" s="81"/>
      <c r="N331" s="83"/>
      <c r="O331" s="84"/>
      <c r="P331" s="85"/>
      <c r="Q331" s="85"/>
      <c r="R331" s="81"/>
      <c r="U331" s="81"/>
      <c r="V331" s="81"/>
      <c r="W331" s="82"/>
      <c r="X331" s="80"/>
      <c r="Y331" s="80"/>
      <c r="Z331" s="85"/>
      <c r="AA331" s="85"/>
    </row>
    <row r="332" spans="1:27" s="48" customFormat="1" x14ac:dyDescent="0.2">
      <c r="A332" s="78"/>
      <c r="B332" s="79"/>
      <c r="C332" s="79"/>
      <c r="D332" s="80"/>
      <c r="E332" s="81"/>
      <c r="F332" s="81"/>
      <c r="G332" s="81"/>
      <c r="H332" s="81"/>
      <c r="I332" s="82"/>
      <c r="J332" s="81"/>
      <c r="K332" s="81"/>
      <c r="L332" s="81"/>
      <c r="M332" s="81"/>
      <c r="N332" s="83"/>
      <c r="O332" s="84"/>
      <c r="P332" s="85"/>
      <c r="Q332" s="85"/>
      <c r="R332" s="81"/>
      <c r="U332" s="81"/>
      <c r="V332" s="81"/>
      <c r="W332" s="82"/>
      <c r="X332" s="80"/>
      <c r="Y332" s="80"/>
      <c r="Z332" s="85"/>
      <c r="AA332" s="85"/>
    </row>
    <row r="333" spans="1:27" s="48" customFormat="1" x14ac:dyDescent="0.2">
      <c r="A333" s="78"/>
      <c r="B333" s="79"/>
      <c r="C333" s="79"/>
      <c r="D333" s="80"/>
      <c r="E333" s="81"/>
      <c r="F333" s="81"/>
      <c r="G333" s="81"/>
      <c r="H333" s="81"/>
      <c r="I333" s="82"/>
      <c r="J333" s="81"/>
      <c r="K333" s="81"/>
      <c r="L333" s="81"/>
      <c r="M333" s="81"/>
      <c r="N333" s="83"/>
      <c r="O333" s="84"/>
      <c r="P333" s="85"/>
      <c r="Q333" s="85"/>
      <c r="R333" s="81"/>
      <c r="U333" s="81"/>
      <c r="V333" s="81"/>
      <c r="W333" s="82"/>
      <c r="X333" s="80"/>
      <c r="Y333" s="80"/>
      <c r="Z333" s="85"/>
      <c r="AA333" s="85"/>
    </row>
    <row r="334" spans="1:27" s="48" customFormat="1" x14ac:dyDescent="0.2">
      <c r="A334" s="78"/>
      <c r="B334" s="79"/>
      <c r="C334" s="79"/>
      <c r="D334" s="80"/>
      <c r="E334" s="81"/>
      <c r="F334" s="81"/>
      <c r="G334" s="81"/>
      <c r="H334" s="81"/>
      <c r="I334" s="82"/>
      <c r="J334" s="81"/>
      <c r="K334" s="81"/>
      <c r="L334" s="81"/>
      <c r="M334" s="81"/>
      <c r="N334" s="83"/>
      <c r="O334" s="84"/>
      <c r="P334" s="85"/>
      <c r="Q334" s="85"/>
      <c r="R334" s="81"/>
      <c r="U334" s="81"/>
      <c r="V334" s="81"/>
      <c r="W334" s="82"/>
      <c r="X334" s="80"/>
      <c r="Y334" s="80"/>
      <c r="Z334" s="85"/>
      <c r="AA334" s="85"/>
    </row>
    <row r="335" spans="1:27" s="48" customFormat="1" x14ac:dyDescent="0.2">
      <c r="A335" s="78"/>
      <c r="B335" s="79"/>
      <c r="C335" s="79"/>
      <c r="D335" s="80"/>
      <c r="E335" s="81"/>
      <c r="F335" s="81"/>
      <c r="G335" s="81"/>
      <c r="H335" s="81"/>
      <c r="I335" s="82"/>
      <c r="J335" s="81"/>
      <c r="K335" s="81"/>
      <c r="L335" s="81"/>
      <c r="M335" s="81"/>
      <c r="N335" s="83"/>
      <c r="O335" s="84"/>
      <c r="P335" s="85"/>
      <c r="Q335" s="85"/>
      <c r="R335" s="81"/>
      <c r="U335" s="81"/>
      <c r="V335" s="81"/>
      <c r="W335" s="82"/>
      <c r="X335" s="80"/>
      <c r="Y335" s="80"/>
      <c r="Z335" s="85"/>
      <c r="AA335" s="85"/>
    </row>
    <row r="336" spans="1:27" s="48" customFormat="1" x14ac:dyDescent="0.2">
      <c r="A336" s="78"/>
      <c r="B336" s="79"/>
      <c r="C336" s="79"/>
      <c r="D336" s="80"/>
      <c r="E336" s="81"/>
      <c r="F336" s="81"/>
      <c r="G336" s="81"/>
      <c r="H336" s="81"/>
      <c r="I336" s="82"/>
      <c r="J336" s="81"/>
      <c r="K336" s="81"/>
      <c r="L336" s="81"/>
      <c r="M336" s="81"/>
      <c r="N336" s="83"/>
      <c r="O336" s="84"/>
      <c r="P336" s="85"/>
      <c r="Q336" s="85"/>
      <c r="R336" s="81"/>
      <c r="U336" s="81"/>
      <c r="V336" s="81"/>
      <c r="W336" s="82"/>
      <c r="X336" s="80"/>
      <c r="Y336" s="80"/>
      <c r="Z336" s="85"/>
      <c r="AA336" s="85"/>
    </row>
    <row r="337" spans="1:27" s="48" customFormat="1" x14ac:dyDescent="0.2">
      <c r="A337" s="78"/>
      <c r="B337" s="79"/>
      <c r="C337" s="79"/>
      <c r="D337" s="80"/>
      <c r="E337" s="81"/>
      <c r="F337" s="81"/>
      <c r="G337" s="81"/>
      <c r="H337" s="81"/>
      <c r="I337" s="82"/>
      <c r="J337" s="81"/>
      <c r="K337" s="81"/>
      <c r="L337" s="81"/>
      <c r="M337" s="81"/>
      <c r="N337" s="83"/>
      <c r="O337" s="84"/>
      <c r="P337" s="85"/>
      <c r="Q337" s="85"/>
      <c r="R337" s="81"/>
      <c r="U337" s="81"/>
      <c r="V337" s="81"/>
      <c r="W337" s="82"/>
      <c r="X337" s="80"/>
      <c r="Y337" s="80"/>
      <c r="Z337" s="85"/>
      <c r="AA337" s="85"/>
    </row>
    <row r="338" spans="1:27" s="48" customFormat="1" x14ac:dyDescent="0.2">
      <c r="A338" s="78"/>
      <c r="B338" s="79"/>
      <c r="C338" s="79"/>
      <c r="D338" s="80"/>
      <c r="E338" s="81"/>
      <c r="F338" s="81"/>
      <c r="G338" s="81"/>
      <c r="H338" s="81"/>
      <c r="I338" s="82"/>
      <c r="J338" s="81"/>
      <c r="K338" s="81"/>
      <c r="L338" s="81"/>
      <c r="M338" s="81"/>
      <c r="N338" s="83"/>
      <c r="O338" s="84"/>
      <c r="P338" s="85"/>
      <c r="Q338" s="85"/>
      <c r="R338" s="81"/>
      <c r="U338" s="81"/>
      <c r="V338" s="81"/>
      <c r="W338" s="82"/>
      <c r="X338" s="80"/>
      <c r="Y338" s="80"/>
      <c r="Z338" s="85"/>
      <c r="AA338" s="85"/>
    </row>
    <row r="339" spans="1:27" s="48" customFormat="1" x14ac:dyDescent="0.2">
      <c r="A339" s="78"/>
      <c r="B339" s="79"/>
      <c r="C339" s="79"/>
      <c r="D339" s="80"/>
      <c r="E339" s="81"/>
      <c r="F339" s="81"/>
      <c r="G339" s="81"/>
      <c r="H339" s="81"/>
      <c r="I339" s="82"/>
      <c r="J339" s="81"/>
      <c r="K339" s="81"/>
      <c r="L339" s="81"/>
      <c r="M339" s="81"/>
      <c r="N339" s="83"/>
      <c r="O339" s="84"/>
      <c r="P339" s="85"/>
      <c r="Q339" s="85"/>
      <c r="R339" s="81"/>
      <c r="U339" s="81"/>
      <c r="V339" s="81"/>
      <c r="W339" s="82"/>
      <c r="X339" s="80"/>
      <c r="Y339" s="80"/>
      <c r="Z339" s="85"/>
      <c r="AA339" s="85"/>
    </row>
    <row r="340" spans="1:27" s="48" customFormat="1" x14ac:dyDescent="0.2">
      <c r="A340" s="78"/>
      <c r="B340" s="79"/>
      <c r="C340" s="79"/>
      <c r="D340" s="80"/>
      <c r="E340" s="81"/>
      <c r="F340" s="81"/>
      <c r="G340" s="81"/>
      <c r="H340" s="81"/>
      <c r="I340" s="82"/>
      <c r="J340" s="81"/>
      <c r="K340" s="81"/>
      <c r="L340" s="81"/>
      <c r="M340" s="81"/>
      <c r="N340" s="83"/>
      <c r="O340" s="84"/>
      <c r="P340" s="85"/>
      <c r="Q340" s="85"/>
      <c r="R340" s="81"/>
      <c r="U340" s="81"/>
      <c r="V340" s="81"/>
      <c r="W340" s="82"/>
      <c r="X340" s="80"/>
      <c r="Y340" s="80"/>
      <c r="Z340" s="85"/>
      <c r="AA340" s="85"/>
    </row>
    <row r="341" spans="1:27" s="48" customFormat="1" x14ac:dyDescent="0.2">
      <c r="A341" s="78"/>
      <c r="B341" s="79"/>
      <c r="C341" s="79"/>
      <c r="D341" s="80"/>
      <c r="E341" s="81"/>
      <c r="F341" s="81"/>
      <c r="G341" s="81"/>
      <c r="H341" s="81"/>
      <c r="I341" s="82"/>
      <c r="J341" s="81"/>
      <c r="K341" s="81"/>
      <c r="L341" s="81"/>
      <c r="M341" s="81"/>
      <c r="N341" s="83"/>
      <c r="O341" s="84"/>
      <c r="P341" s="85"/>
      <c r="Q341" s="85"/>
      <c r="R341" s="81"/>
      <c r="U341" s="81"/>
      <c r="V341" s="81"/>
      <c r="W341" s="82"/>
      <c r="X341" s="80"/>
      <c r="Y341" s="80"/>
      <c r="Z341" s="85"/>
      <c r="AA341" s="85"/>
    </row>
    <row r="342" spans="1:27" s="48" customFormat="1" x14ac:dyDescent="0.2">
      <c r="A342" s="78"/>
      <c r="B342" s="79"/>
      <c r="C342" s="79"/>
      <c r="D342" s="80"/>
      <c r="E342" s="81"/>
      <c r="F342" s="81"/>
      <c r="G342" s="81"/>
      <c r="H342" s="81"/>
      <c r="I342" s="82"/>
      <c r="J342" s="81"/>
      <c r="K342" s="81"/>
      <c r="L342" s="81"/>
      <c r="M342" s="81"/>
      <c r="N342" s="83"/>
      <c r="O342" s="84"/>
      <c r="P342" s="85"/>
      <c r="Q342" s="85"/>
      <c r="R342" s="81"/>
      <c r="U342" s="81"/>
      <c r="V342" s="81"/>
      <c r="W342" s="82"/>
      <c r="X342" s="80"/>
      <c r="Y342" s="80"/>
      <c r="Z342" s="85"/>
      <c r="AA342" s="85"/>
    </row>
    <row r="343" spans="1:27" s="48" customFormat="1" x14ac:dyDescent="0.2">
      <c r="A343" s="78"/>
      <c r="B343" s="79"/>
      <c r="C343" s="79"/>
      <c r="D343" s="80"/>
      <c r="E343" s="81"/>
      <c r="F343" s="81"/>
      <c r="G343" s="81"/>
      <c r="H343" s="81"/>
      <c r="I343" s="82"/>
      <c r="J343" s="81"/>
      <c r="K343" s="81"/>
      <c r="L343" s="81"/>
      <c r="M343" s="81"/>
      <c r="N343" s="83"/>
      <c r="O343" s="84"/>
      <c r="P343" s="85"/>
      <c r="Q343" s="85"/>
      <c r="R343" s="81"/>
      <c r="U343" s="81"/>
      <c r="V343" s="81"/>
      <c r="W343" s="82"/>
      <c r="X343" s="80"/>
      <c r="Y343" s="80"/>
      <c r="Z343" s="85"/>
      <c r="AA343" s="85"/>
    </row>
    <row r="344" spans="1:27" s="48" customFormat="1" x14ac:dyDescent="0.2">
      <c r="A344" s="78"/>
      <c r="B344" s="79"/>
      <c r="C344" s="79"/>
      <c r="D344" s="80"/>
      <c r="E344" s="81"/>
      <c r="F344" s="81"/>
      <c r="G344" s="81"/>
      <c r="H344" s="81"/>
      <c r="I344" s="82"/>
      <c r="J344" s="81"/>
      <c r="K344" s="81"/>
      <c r="L344" s="81"/>
      <c r="M344" s="81"/>
      <c r="N344" s="83"/>
      <c r="O344" s="84"/>
      <c r="P344" s="85"/>
      <c r="Q344" s="85"/>
      <c r="R344" s="81"/>
      <c r="U344" s="81"/>
      <c r="V344" s="81"/>
      <c r="W344" s="82"/>
      <c r="X344" s="80"/>
      <c r="Y344" s="80"/>
      <c r="Z344" s="85"/>
      <c r="AA344" s="85"/>
    </row>
    <row r="345" spans="1:27" s="48" customFormat="1" x14ac:dyDescent="0.2">
      <c r="A345" s="78"/>
      <c r="B345" s="79"/>
      <c r="C345" s="79"/>
      <c r="D345" s="80"/>
      <c r="E345" s="81"/>
      <c r="F345" s="81"/>
      <c r="G345" s="81"/>
      <c r="H345" s="81"/>
      <c r="I345" s="82"/>
      <c r="J345" s="81"/>
      <c r="K345" s="81"/>
      <c r="L345" s="81"/>
      <c r="M345" s="81"/>
      <c r="N345" s="83"/>
      <c r="O345" s="84"/>
      <c r="P345" s="85"/>
      <c r="Q345" s="85"/>
      <c r="R345" s="81"/>
      <c r="U345" s="81"/>
      <c r="V345" s="81"/>
      <c r="W345" s="82"/>
      <c r="X345" s="80"/>
      <c r="Y345" s="80"/>
      <c r="Z345" s="85"/>
      <c r="AA345" s="85"/>
    </row>
    <row r="346" spans="1:27" s="48" customFormat="1" x14ac:dyDescent="0.2">
      <c r="A346" s="78"/>
      <c r="B346" s="79"/>
      <c r="C346" s="79"/>
      <c r="D346" s="80"/>
      <c r="E346" s="81"/>
      <c r="F346" s="81"/>
      <c r="G346" s="81"/>
      <c r="H346" s="81"/>
      <c r="I346" s="82"/>
      <c r="J346" s="81"/>
      <c r="K346" s="81"/>
      <c r="L346" s="81"/>
      <c r="M346" s="81"/>
      <c r="N346" s="83"/>
      <c r="O346" s="84"/>
      <c r="P346" s="85"/>
      <c r="Q346" s="85"/>
      <c r="R346" s="81"/>
      <c r="U346" s="81"/>
      <c r="V346" s="81"/>
      <c r="W346" s="82"/>
      <c r="X346" s="80"/>
      <c r="Y346" s="80"/>
      <c r="Z346" s="85"/>
      <c r="AA346" s="85"/>
    </row>
    <row r="347" spans="1:27" s="48" customFormat="1" x14ac:dyDescent="0.2">
      <c r="A347" s="78"/>
      <c r="B347" s="79"/>
      <c r="C347" s="79"/>
      <c r="D347" s="80"/>
      <c r="E347" s="81"/>
      <c r="F347" s="81"/>
      <c r="G347" s="81"/>
      <c r="H347" s="81"/>
      <c r="I347" s="82"/>
      <c r="J347" s="81"/>
      <c r="K347" s="81"/>
      <c r="L347" s="81"/>
      <c r="M347" s="81"/>
      <c r="N347" s="83"/>
      <c r="O347" s="84"/>
      <c r="P347" s="85"/>
      <c r="Q347" s="85"/>
      <c r="R347" s="81"/>
      <c r="U347" s="81"/>
      <c r="V347" s="81"/>
      <c r="W347" s="82"/>
      <c r="X347" s="80"/>
      <c r="Y347" s="80"/>
      <c r="Z347" s="85"/>
      <c r="AA347" s="85"/>
    </row>
    <row r="348" spans="1:27" s="48" customFormat="1" x14ac:dyDescent="0.2">
      <c r="A348" s="78"/>
      <c r="B348" s="79"/>
      <c r="C348" s="79"/>
      <c r="D348" s="80"/>
      <c r="E348" s="81"/>
      <c r="F348" s="81"/>
      <c r="G348" s="81"/>
      <c r="H348" s="81"/>
      <c r="I348" s="82"/>
      <c r="J348" s="81"/>
      <c r="K348" s="81"/>
      <c r="L348" s="81"/>
      <c r="M348" s="81"/>
      <c r="N348" s="83"/>
      <c r="O348" s="84"/>
      <c r="P348" s="85"/>
      <c r="Q348" s="85"/>
      <c r="R348" s="81"/>
      <c r="U348" s="81"/>
      <c r="V348" s="81"/>
      <c r="W348" s="82"/>
      <c r="X348" s="80"/>
      <c r="Y348" s="80"/>
      <c r="Z348" s="85"/>
      <c r="AA348" s="85"/>
    </row>
    <row r="349" spans="1:27" s="48" customFormat="1" x14ac:dyDescent="0.2">
      <c r="A349" s="78"/>
      <c r="B349" s="79"/>
      <c r="C349" s="79"/>
      <c r="D349" s="80"/>
      <c r="E349" s="81"/>
      <c r="F349" s="81"/>
      <c r="G349" s="81"/>
      <c r="H349" s="81"/>
      <c r="I349" s="82"/>
      <c r="J349" s="81"/>
      <c r="K349" s="81"/>
      <c r="L349" s="81"/>
      <c r="M349" s="81"/>
      <c r="N349" s="83"/>
      <c r="O349" s="84"/>
      <c r="P349" s="85"/>
      <c r="Q349" s="85"/>
      <c r="R349" s="81"/>
      <c r="U349" s="81"/>
      <c r="V349" s="81"/>
      <c r="W349" s="82"/>
      <c r="X349" s="80"/>
      <c r="Y349" s="80"/>
      <c r="Z349" s="85"/>
      <c r="AA349" s="85"/>
    </row>
    <row r="350" spans="1:27" s="48" customFormat="1" x14ac:dyDescent="0.2">
      <c r="A350" s="78"/>
      <c r="B350" s="79"/>
      <c r="C350" s="79"/>
      <c r="D350" s="80"/>
      <c r="E350" s="81"/>
      <c r="F350" s="81"/>
      <c r="G350" s="81"/>
      <c r="H350" s="81"/>
      <c r="I350" s="82"/>
      <c r="J350" s="81"/>
      <c r="K350" s="81"/>
      <c r="L350" s="81"/>
      <c r="M350" s="81"/>
      <c r="N350" s="83"/>
      <c r="O350" s="84"/>
      <c r="P350" s="85"/>
      <c r="Q350" s="85"/>
      <c r="R350" s="81"/>
      <c r="U350" s="81"/>
      <c r="V350" s="81"/>
      <c r="W350" s="82"/>
      <c r="X350" s="80"/>
      <c r="Y350" s="80"/>
      <c r="Z350" s="85"/>
      <c r="AA350" s="85"/>
    </row>
    <row r="351" spans="1:27" s="48" customFormat="1" x14ac:dyDescent="0.2">
      <c r="A351" s="78"/>
      <c r="B351" s="79"/>
      <c r="C351" s="79"/>
      <c r="D351" s="80"/>
      <c r="E351" s="81"/>
      <c r="F351" s="81"/>
      <c r="G351" s="81"/>
      <c r="H351" s="81"/>
      <c r="I351" s="82"/>
      <c r="J351" s="81"/>
      <c r="K351" s="81"/>
      <c r="L351" s="81"/>
      <c r="M351" s="81"/>
      <c r="N351" s="83"/>
      <c r="O351" s="84"/>
      <c r="P351" s="85"/>
      <c r="Q351" s="85"/>
      <c r="R351" s="81"/>
      <c r="U351" s="81"/>
      <c r="V351" s="81"/>
      <c r="W351" s="82"/>
      <c r="X351" s="80"/>
      <c r="Y351" s="80"/>
      <c r="Z351" s="85"/>
      <c r="AA351" s="85"/>
    </row>
    <row r="352" spans="1:27" s="48" customFormat="1" x14ac:dyDescent="0.2">
      <c r="A352" s="78"/>
      <c r="B352" s="79"/>
      <c r="C352" s="79"/>
      <c r="D352" s="80"/>
      <c r="E352" s="81"/>
      <c r="F352" s="81"/>
      <c r="G352" s="81"/>
      <c r="H352" s="81"/>
      <c r="I352" s="82"/>
      <c r="J352" s="81"/>
      <c r="K352" s="81"/>
      <c r="L352" s="81"/>
      <c r="M352" s="81"/>
      <c r="N352" s="83"/>
      <c r="O352" s="84"/>
      <c r="P352" s="85"/>
      <c r="Q352" s="85"/>
      <c r="R352" s="81"/>
      <c r="U352" s="81"/>
      <c r="V352" s="81"/>
      <c r="W352" s="82"/>
      <c r="X352" s="80"/>
      <c r="Y352" s="80"/>
      <c r="Z352" s="85"/>
      <c r="AA352" s="85"/>
    </row>
    <row r="353" spans="1:27" s="48" customFormat="1" x14ac:dyDescent="0.2">
      <c r="A353" s="78"/>
      <c r="B353" s="79"/>
      <c r="C353" s="79"/>
      <c r="D353" s="80"/>
      <c r="E353" s="81"/>
      <c r="F353" s="81"/>
      <c r="G353" s="81"/>
      <c r="H353" s="81"/>
      <c r="I353" s="82"/>
      <c r="J353" s="81"/>
      <c r="K353" s="81"/>
      <c r="L353" s="81"/>
      <c r="M353" s="81"/>
      <c r="N353" s="83"/>
      <c r="O353" s="84"/>
      <c r="P353" s="85"/>
      <c r="Q353" s="85"/>
      <c r="R353" s="81"/>
      <c r="U353" s="81"/>
      <c r="V353" s="81"/>
      <c r="W353" s="82"/>
      <c r="X353" s="80"/>
      <c r="Y353" s="80"/>
      <c r="Z353" s="85"/>
      <c r="AA353" s="85"/>
    </row>
    <row r="354" spans="1:27" s="48" customFormat="1" x14ac:dyDescent="0.2">
      <c r="A354" s="78"/>
      <c r="B354" s="79"/>
      <c r="C354" s="79"/>
      <c r="D354" s="80"/>
      <c r="E354" s="81"/>
      <c r="F354" s="81"/>
      <c r="G354" s="81"/>
      <c r="H354" s="81"/>
      <c r="I354" s="82"/>
      <c r="J354" s="81"/>
      <c r="K354" s="81"/>
      <c r="L354" s="81"/>
      <c r="M354" s="81"/>
      <c r="N354" s="83"/>
      <c r="O354" s="84"/>
      <c r="P354" s="85"/>
      <c r="Q354" s="85"/>
      <c r="R354" s="81"/>
      <c r="U354" s="81"/>
      <c r="V354" s="81"/>
      <c r="W354" s="82"/>
      <c r="X354" s="80"/>
      <c r="Y354" s="80"/>
      <c r="Z354" s="85"/>
      <c r="AA354" s="85"/>
    </row>
    <row r="355" spans="1:27" s="48" customFormat="1" x14ac:dyDescent="0.2">
      <c r="A355" s="78"/>
      <c r="B355" s="79"/>
      <c r="C355" s="79"/>
      <c r="D355" s="80"/>
      <c r="E355" s="81"/>
      <c r="F355" s="81"/>
      <c r="G355" s="81"/>
      <c r="H355" s="81"/>
      <c r="I355" s="82"/>
      <c r="J355" s="81"/>
      <c r="K355" s="81"/>
      <c r="L355" s="81"/>
      <c r="M355" s="81"/>
      <c r="N355" s="83"/>
      <c r="O355" s="84"/>
      <c r="P355" s="85"/>
      <c r="Q355" s="85"/>
      <c r="R355" s="81"/>
      <c r="U355" s="81"/>
      <c r="V355" s="81"/>
      <c r="W355" s="82"/>
      <c r="X355" s="80"/>
      <c r="Y355" s="80"/>
      <c r="Z355" s="85"/>
      <c r="AA355" s="85"/>
    </row>
    <row r="356" spans="1:27" s="48" customFormat="1" x14ac:dyDescent="0.2">
      <c r="A356" s="78"/>
      <c r="B356" s="79"/>
      <c r="C356" s="79"/>
      <c r="D356" s="80"/>
      <c r="E356" s="81"/>
      <c r="F356" s="81"/>
      <c r="G356" s="81"/>
      <c r="H356" s="81"/>
      <c r="I356" s="82"/>
      <c r="J356" s="81"/>
      <c r="K356" s="81"/>
      <c r="L356" s="81"/>
      <c r="M356" s="81"/>
      <c r="N356" s="83"/>
      <c r="O356" s="84"/>
      <c r="P356" s="85"/>
      <c r="Q356" s="85"/>
      <c r="R356" s="81"/>
      <c r="U356" s="81"/>
      <c r="V356" s="81"/>
      <c r="W356" s="82"/>
      <c r="X356" s="80"/>
      <c r="Y356" s="80"/>
      <c r="Z356" s="85"/>
      <c r="AA356" s="85"/>
    </row>
    <row r="357" spans="1:27" s="48" customFormat="1" x14ac:dyDescent="0.2">
      <c r="A357" s="78"/>
      <c r="B357" s="79"/>
      <c r="C357" s="79"/>
      <c r="D357" s="80"/>
      <c r="E357" s="81"/>
      <c r="F357" s="81"/>
      <c r="G357" s="81"/>
      <c r="H357" s="81"/>
      <c r="I357" s="82"/>
      <c r="J357" s="81"/>
      <c r="K357" s="81"/>
      <c r="L357" s="81"/>
      <c r="M357" s="81"/>
      <c r="N357" s="83"/>
      <c r="O357" s="84"/>
      <c r="P357" s="85"/>
      <c r="Q357" s="85"/>
      <c r="R357" s="81"/>
      <c r="U357" s="81"/>
      <c r="V357" s="81"/>
      <c r="W357" s="82"/>
      <c r="X357" s="80"/>
      <c r="Y357" s="80"/>
      <c r="Z357" s="85"/>
      <c r="AA357" s="85"/>
    </row>
    <row r="358" spans="1:27" s="48" customFormat="1" x14ac:dyDescent="0.2">
      <c r="A358" s="78"/>
      <c r="B358" s="79"/>
      <c r="C358" s="79"/>
      <c r="D358" s="80"/>
      <c r="E358" s="81"/>
      <c r="F358" s="81"/>
      <c r="G358" s="81"/>
      <c r="H358" s="81"/>
      <c r="I358" s="82"/>
      <c r="J358" s="81"/>
      <c r="K358" s="81"/>
      <c r="L358" s="81"/>
      <c r="M358" s="81"/>
      <c r="N358" s="83"/>
      <c r="O358" s="84"/>
      <c r="P358" s="85"/>
      <c r="Q358" s="85"/>
      <c r="R358" s="81"/>
      <c r="U358" s="81"/>
      <c r="V358" s="81"/>
      <c r="W358" s="82"/>
      <c r="X358" s="80"/>
      <c r="Y358" s="80"/>
      <c r="Z358" s="85"/>
      <c r="AA358" s="85"/>
    </row>
    <row r="359" spans="1:27" s="48" customFormat="1" x14ac:dyDescent="0.2">
      <c r="A359" s="78"/>
      <c r="B359" s="79"/>
      <c r="C359" s="79"/>
      <c r="D359" s="80"/>
      <c r="E359" s="81"/>
      <c r="F359" s="81"/>
      <c r="G359" s="81"/>
      <c r="H359" s="81"/>
      <c r="I359" s="82"/>
      <c r="J359" s="81"/>
      <c r="K359" s="81"/>
      <c r="L359" s="81"/>
      <c r="M359" s="81"/>
      <c r="N359" s="83"/>
      <c r="O359" s="84"/>
      <c r="P359" s="85"/>
      <c r="Q359" s="85"/>
      <c r="R359" s="81"/>
      <c r="U359" s="81"/>
      <c r="V359" s="81"/>
      <c r="W359" s="82"/>
      <c r="X359" s="80"/>
      <c r="Y359" s="80"/>
      <c r="Z359" s="85"/>
      <c r="AA359" s="85"/>
    </row>
    <row r="360" spans="1:27" s="48" customFormat="1" x14ac:dyDescent="0.2">
      <c r="A360" s="78"/>
      <c r="B360" s="79"/>
      <c r="C360" s="79"/>
      <c r="D360" s="80"/>
      <c r="E360" s="81"/>
      <c r="F360" s="81"/>
      <c r="G360" s="81"/>
      <c r="H360" s="81"/>
      <c r="I360" s="82"/>
      <c r="J360" s="81"/>
      <c r="K360" s="81"/>
      <c r="L360" s="81"/>
      <c r="M360" s="81"/>
      <c r="N360" s="83"/>
      <c r="O360" s="84"/>
      <c r="P360" s="85"/>
      <c r="Q360" s="85"/>
      <c r="R360" s="81"/>
      <c r="U360" s="81"/>
      <c r="V360" s="81"/>
      <c r="W360" s="82"/>
      <c r="X360" s="80"/>
      <c r="Y360" s="80"/>
      <c r="Z360" s="85"/>
      <c r="AA360" s="85"/>
    </row>
    <row r="361" spans="1:27" s="48" customFormat="1" x14ac:dyDescent="0.2">
      <c r="A361" s="78"/>
      <c r="B361" s="79"/>
      <c r="C361" s="79"/>
      <c r="D361" s="80"/>
      <c r="E361" s="81"/>
      <c r="F361" s="81"/>
      <c r="G361" s="81"/>
      <c r="H361" s="81"/>
      <c r="I361" s="82"/>
      <c r="J361" s="81"/>
      <c r="K361" s="81"/>
      <c r="L361" s="81"/>
      <c r="M361" s="81"/>
      <c r="N361" s="83"/>
      <c r="O361" s="84"/>
      <c r="P361" s="85"/>
      <c r="Q361" s="85"/>
      <c r="R361" s="81"/>
      <c r="U361" s="81"/>
      <c r="V361" s="81"/>
      <c r="W361" s="82"/>
      <c r="X361" s="80"/>
      <c r="Y361" s="80"/>
      <c r="Z361" s="85"/>
      <c r="AA361" s="85"/>
    </row>
    <row r="362" spans="1:27" s="48" customFormat="1" x14ac:dyDescent="0.2">
      <c r="A362" s="78"/>
      <c r="B362" s="79"/>
      <c r="C362" s="79"/>
      <c r="D362" s="80"/>
      <c r="E362" s="81"/>
      <c r="F362" s="81"/>
      <c r="G362" s="81"/>
      <c r="H362" s="81"/>
      <c r="I362" s="82"/>
      <c r="J362" s="81"/>
      <c r="K362" s="81"/>
      <c r="L362" s="81"/>
      <c r="M362" s="81"/>
      <c r="N362" s="83"/>
      <c r="O362" s="84"/>
      <c r="P362" s="85"/>
      <c r="Q362" s="85"/>
      <c r="R362" s="81"/>
      <c r="U362" s="81"/>
      <c r="V362" s="81"/>
      <c r="W362" s="82"/>
      <c r="X362" s="80"/>
      <c r="Y362" s="80"/>
      <c r="Z362" s="85"/>
      <c r="AA362" s="85"/>
    </row>
    <row r="363" spans="1:27" s="48" customFormat="1" x14ac:dyDescent="0.2">
      <c r="A363" s="78"/>
      <c r="B363" s="79"/>
      <c r="C363" s="79"/>
      <c r="D363" s="80"/>
      <c r="E363" s="81"/>
      <c r="F363" s="81"/>
      <c r="G363" s="81"/>
      <c r="H363" s="81"/>
      <c r="I363" s="82"/>
      <c r="J363" s="81"/>
      <c r="K363" s="81"/>
      <c r="L363" s="81"/>
      <c r="M363" s="81"/>
      <c r="N363" s="83"/>
      <c r="O363" s="84"/>
      <c r="P363" s="85"/>
      <c r="Q363" s="85"/>
      <c r="R363" s="81"/>
      <c r="U363" s="81"/>
      <c r="V363" s="81"/>
      <c r="W363" s="82"/>
      <c r="X363" s="80"/>
      <c r="Y363" s="80"/>
      <c r="Z363" s="85"/>
      <c r="AA363" s="85"/>
    </row>
    <row r="364" spans="1:27" s="48" customFormat="1" x14ac:dyDescent="0.2">
      <c r="A364" s="78"/>
      <c r="B364" s="79"/>
      <c r="C364" s="79"/>
      <c r="D364" s="80"/>
      <c r="E364" s="81"/>
      <c r="F364" s="81"/>
      <c r="G364" s="81"/>
      <c r="H364" s="81"/>
      <c r="I364" s="82"/>
      <c r="J364" s="81"/>
      <c r="K364" s="81"/>
      <c r="L364" s="81"/>
      <c r="M364" s="81"/>
      <c r="N364" s="83"/>
      <c r="O364" s="84"/>
      <c r="P364" s="85"/>
      <c r="Q364" s="85"/>
      <c r="R364" s="81"/>
      <c r="U364" s="81"/>
      <c r="V364" s="81"/>
      <c r="W364" s="82"/>
      <c r="X364" s="80"/>
      <c r="Y364" s="80"/>
      <c r="Z364" s="85"/>
      <c r="AA364" s="85"/>
    </row>
    <row r="365" spans="1:27" s="48" customFormat="1" x14ac:dyDescent="0.2">
      <c r="A365" s="78"/>
      <c r="B365" s="79"/>
      <c r="C365" s="79"/>
      <c r="D365" s="80"/>
      <c r="E365" s="81"/>
      <c r="F365" s="81"/>
      <c r="G365" s="81"/>
      <c r="H365" s="81"/>
      <c r="I365" s="82"/>
      <c r="J365" s="81"/>
      <c r="K365" s="81"/>
      <c r="L365" s="81"/>
      <c r="M365" s="81"/>
      <c r="N365" s="83"/>
      <c r="O365" s="84"/>
      <c r="P365" s="85"/>
      <c r="Q365" s="85"/>
      <c r="R365" s="81"/>
      <c r="U365" s="81"/>
      <c r="V365" s="81"/>
      <c r="W365" s="82"/>
      <c r="X365" s="80"/>
      <c r="Y365" s="80"/>
      <c r="Z365" s="85"/>
      <c r="AA365" s="85"/>
    </row>
    <row r="366" spans="1:27" s="48" customFormat="1" x14ac:dyDescent="0.2">
      <c r="A366" s="78"/>
      <c r="B366" s="79"/>
      <c r="C366" s="79"/>
      <c r="D366" s="80"/>
      <c r="E366" s="81"/>
      <c r="F366" s="81"/>
      <c r="G366" s="81"/>
      <c r="H366" s="81"/>
      <c r="I366" s="82"/>
      <c r="J366" s="81"/>
      <c r="K366" s="81"/>
      <c r="L366" s="81"/>
      <c r="M366" s="81"/>
      <c r="N366" s="83"/>
      <c r="O366" s="84"/>
      <c r="P366" s="85"/>
      <c r="Q366" s="85"/>
      <c r="R366" s="81"/>
      <c r="U366" s="81"/>
      <c r="V366" s="81"/>
      <c r="W366" s="82"/>
      <c r="X366" s="80"/>
      <c r="Y366" s="80"/>
      <c r="Z366" s="85"/>
      <c r="AA366" s="85"/>
    </row>
    <row r="367" spans="1:27" s="48" customFormat="1" x14ac:dyDescent="0.2">
      <c r="A367" s="78"/>
      <c r="B367" s="79"/>
      <c r="C367" s="79"/>
      <c r="D367" s="80"/>
      <c r="E367" s="81"/>
      <c r="F367" s="81"/>
      <c r="G367" s="81"/>
      <c r="H367" s="81"/>
      <c r="I367" s="82"/>
      <c r="J367" s="81"/>
      <c r="K367" s="81"/>
      <c r="L367" s="81"/>
      <c r="M367" s="81"/>
      <c r="N367" s="83"/>
      <c r="O367" s="84"/>
      <c r="P367" s="85"/>
      <c r="Q367" s="85"/>
      <c r="R367" s="81"/>
      <c r="U367" s="81"/>
      <c r="V367" s="81"/>
      <c r="W367" s="82"/>
      <c r="X367" s="80"/>
      <c r="Y367" s="80"/>
      <c r="Z367" s="85"/>
      <c r="AA367" s="85"/>
    </row>
    <row r="368" spans="1:27" s="48" customFormat="1" x14ac:dyDescent="0.2">
      <c r="A368" s="78"/>
      <c r="B368" s="79"/>
      <c r="C368" s="79"/>
      <c r="D368" s="80"/>
      <c r="E368" s="81"/>
      <c r="F368" s="81"/>
      <c r="G368" s="81"/>
      <c r="H368" s="81"/>
      <c r="I368" s="82"/>
      <c r="J368" s="81"/>
      <c r="K368" s="81"/>
      <c r="L368" s="81"/>
      <c r="M368" s="81"/>
      <c r="N368" s="83"/>
      <c r="O368" s="84"/>
      <c r="P368" s="85"/>
      <c r="Q368" s="85"/>
      <c r="R368" s="81"/>
      <c r="U368" s="81"/>
      <c r="V368" s="81"/>
      <c r="W368" s="82"/>
      <c r="X368" s="80"/>
      <c r="Y368" s="80"/>
      <c r="Z368" s="85"/>
      <c r="AA368" s="85"/>
    </row>
    <row r="369" spans="1:27" s="48" customFormat="1" x14ac:dyDescent="0.2">
      <c r="A369" s="78"/>
      <c r="B369" s="79"/>
      <c r="C369" s="79"/>
      <c r="D369" s="80"/>
      <c r="E369" s="81"/>
      <c r="F369" s="81"/>
      <c r="G369" s="81"/>
      <c r="H369" s="81"/>
      <c r="I369" s="82"/>
      <c r="J369" s="81"/>
      <c r="K369" s="81"/>
      <c r="L369" s="81"/>
      <c r="M369" s="81"/>
      <c r="N369" s="83"/>
      <c r="O369" s="84"/>
      <c r="P369" s="85"/>
      <c r="Q369" s="85"/>
      <c r="R369" s="81"/>
      <c r="U369" s="81"/>
      <c r="V369" s="81"/>
      <c r="W369" s="82"/>
      <c r="X369" s="80"/>
      <c r="Y369" s="80"/>
      <c r="Z369" s="85"/>
      <c r="AA369" s="85"/>
    </row>
    <row r="370" spans="1:27" s="48" customFormat="1" x14ac:dyDescent="0.2">
      <c r="A370" s="78"/>
      <c r="B370" s="79"/>
      <c r="C370" s="79"/>
      <c r="D370" s="80"/>
      <c r="E370" s="81"/>
      <c r="F370" s="81"/>
      <c r="G370" s="81"/>
      <c r="H370" s="81"/>
      <c r="I370" s="82"/>
      <c r="J370" s="81"/>
      <c r="K370" s="81"/>
      <c r="L370" s="81"/>
      <c r="M370" s="81"/>
      <c r="N370" s="83"/>
      <c r="O370" s="84"/>
      <c r="P370" s="85"/>
      <c r="Q370" s="85"/>
      <c r="R370" s="81"/>
      <c r="U370" s="81"/>
      <c r="V370" s="81"/>
      <c r="W370" s="82"/>
      <c r="X370" s="80"/>
      <c r="Y370" s="80"/>
      <c r="Z370" s="85"/>
      <c r="AA370" s="85"/>
    </row>
    <row r="371" spans="1:27" s="48" customFormat="1" x14ac:dyDescent="0.2">
      <c r="A371" s="78"/>
      <c r="B371" s="79"/>
      <c r="C371" s="79"/>
      <c r="D371" s="80"/>
      <c r="E371" s="81"/>
      <c r="F371" s="81"/>
      <c r="G371" s="81"/>
      <c r="H371" s="81"/>
      <c r="I371" s="82"/>
      <c r="J371" s="81"/>
      <c r="K371" s="81"/>
      <c r="L371" s="81"/>
      <c r="M371" s="81"/>
      <c r="N371" s="83"/>
      <c r="O371" s="84"/>
      <c r="P371" s="85"/>
      <c r="Q371" s="85"/>
      <c r="R371" s="81"/>
      <c r="U371" s="81"/>
      <c r="V371" s="81"/>
      <c r="W371" s="82"/>
      <c r="X371" s="80"/>
      <c r="Y371" s="80"/>
      <c r="Z371" s="85"/>
      <c r="AA371" s="85"/>
    </row>
    <row r="372" spans="1:27" s="48" customFormat="1" x14ac:dyDescent="0.2">
      <c r="A372" s="78"/>
      <c r="B372" s="79"/>
      <c r="C372" s="79"/>
      <c r="D372" s="80"/>
      <c r="E372" s="81"/>
      <c r="F372" s="81"/>
      <c r="G372" s="81"/>
      <c r="H372" s="81"/>
      <c r="I372" s="82"/>
      <c r="J372" s="81"/>
      <c r="K372" s="81"/>
      <c r="L372" s="81"/>
      <c r="M372" s="81"/>
      <c r="N372" s="83"/>
      <c r="O372" s="84"/>
      <c r="P372" s="85"/>
      <c r="Q372" s="85"/>
      <c r="R372" s="81"/>
      <c r="U372" s="81"/>
      <c r="V372" s="81"/>
      <c r="W372" s="82"/>
      <c r="X372" s="80"/>
      <c r="Y372" s="80"/>
      <c r="Z372" s="85"/>
      <c r="AA372" s="85"/>
    </row>
    <row r="373" spans="1:27" s="48" customFormat="1" x14ac:dyDescent="0.2">
      <c r="A373" s="78"/>
      <c r="B373" s="79"/>
      <c r="C373" s="79"/>
      <c r="D373" s="80"/>
      <c r="E373" s="81"/>
      <c r="F373" s="81"/>
      <c r="G373" s="81"/>
      <c r="H373" s="81"/>
      <c r="I373" s="82"/>
      <c r="J373" s="81"/>
      <c r="K373" s="81"/>
      <c r="L373" s="81"/>
      <c r="M373" s="81"/>
      <c r="N373" s="83"/>
      <c r="O373" s="84"/>
      <c r="P373" s="85"/>
      <c r="Q373" s="85"/>
      <c r="R373" s="81"/>
      <c r="U373" s="81"/>
      <c r="V373" s="81"/>
      <c r="W373" s="82"/>
      <c r="X373" s="80"/>
      <c r="Y373" s="80"/>
      <c r="Z373" s="85"/>
      <c r="AA373" s="85"/>
    </row>
    <row r="374" spans="1:27" s="48" customFormat="1" x14ac:dyDescent="0.2">
      <c r="A374" s="78"/>
      <c r="B374" s="79"/>
      <c r="C374" s="79"/>
      <c r="D374" s="80"/>
      <c r="E374" s="81"/>
      <c r="F374" s="81"/>
      <c r="G374" s="81"/>
      <c r="H374" s="81"/>
      <c r="I374" s="82"/>
      <c r="J374" s="81"/>
      <c r="K374" s="81"/>
      <c r="L374" s="81"/>
      <c r="M374" s="81"/>
      <c r="N374" s="83"/>
      <c r="O374" s="84"/>
      <c r="P374" s="85"/>
      <c r="Q374" s="85"/>
      <c r="R374" s="81"/>
      <c r="U374" s="81"/>
      <c r="V374" s="81"/>
      <c r="W374" s="82"/>
      <c r="X374" s="80"/>
      <c r="Y374" s="80"/>
      <c r="Z374" s="85"/>
      <c r="AA374" s="85"/>
    </row>
    <row r="375" spans="1:27" s="48" customFormat="1" x14ac:dyDescent="0.2">
      <c r="A375" s="78"/>
      <c r="B375" s="79"/>
      <c r="C375" s="79"/>
      <c r="D375" s="80"/>
      <c r="E375" s="81"/>
      <c r="F375" s="81"/>
      <c r="G375" s="81"/>
      <c r="H375" s="81"/>
      <c r="I375" s="82"/>
      <c r="J375" s="81"/>
      <c r="K375" s="81"/>
      <c r="L375" s="81"/>
      <c r="M375" s="81"/>
      <c r="N375" s="83"/>
      <c r="O375" s="84"/>
      <c r="P375" s="85"/>
      <c r="Q375" s="85"/>
      <c r="R375" s="81"/>
      <c r="U375" s="81"/>
      <c r="V375" s="81"/>
      <c r="W375" s="82"/>
      <c r="X375" s="80"/>
      <c r="Y375" s="80"/>
      <c r="Z375" s="85"/>
      <c r="AA375" s="85"/>
    </row>
    <row r="376" spans="1:27" s="48" customFormat="1" x14ac:dyDescent="0.2">
      <c r="A376" s="78"/>
      <c r="B376" s="79"/>
      <c r="C376" s="79"/>
      <c r="D376" s="80"/>
      <c r="E376" s="81"/>
      <c r="F376" s="81"/>
      <c r="G376" s="81"/>
      <c r="H376" s="81"/>
      <c r="I376" s="82"/>
      <c r="J376" s="81"/>
      <c r="K376" s="81"/>
      <c r="L376" s="81"/>
      <c r="M376" s="81"/>
      <c r="N376" s="83"/>
      <c r="O376" s="84"/>
      <c r="P376" s="85"/>
      <c r="Q376" s="85"/>
      <c r="R376" s="81"/>
      <c r="U376" s="81"/>
      <c r="V376" s="81"/>
      <c r="W376" s="82"/>
      <c r="X376" s="80"/>
      <c r="Y376" s="80"/>
      <c r="Z376" s="85"/>
      <c r="AA376" s="85"/>
    </row>
    <row r="377" spans="1:27" s="48" customFormat="1" x14ac:dyDescent="0.2">
      <c r="A377" s="78"/>
      <c r="B377" s="79"/>
      <c r="C377" s="79"/>
      <c r="D377" s="80"/>
      <c r="E377" s="81"/>
      <c r="F377" s="81"/>
      <c r="G377" s="81"/>
      <c r="H377" s="81"/>
      <c r="I377" s="82"/>
      <c r="J377" s="81"/>
      <c r="K377" s="81"/>
      <c r="L377" s="81"/>
      <c r="M377" s="81"/>
      <c r="N377" s="83"/>
      <c r="O377" s="84"/>
      <c r="P377" s="85"/>
      <c r="Q377" s="85"/>
      <c r="R377" s="81"/>
      <c r="U377" s="81"/>
      <c r="V377" s="81"/>
      <c r="W377" s="82"/>
      <c r="X377" s="80"/>
      <c r="Y377" s="80"/>
      <c r="Z377" s="85"/>
      <c r="AA377" s="85"/>
    </row>
    <row r="378" spans="1:27" s="48" customFormat="1" x14ac:dyDescent="0.2">
      <c r="A378" s="78"/>
      <c r="B378" s="79"/>
      <c r="C378" s="79"/>
      <c r="D378" s="80"/>
      <c r="E378" s="81"/>
      <c r="F378" s="81"/>
      <c r="G378" s="81"/>
      <c r="H378" s="81"/>
      <c r="I378" s="82"/>
      <c r="J378" s="81"/>
      <c r="K378" s="81"/>
      <c r="L378" s="81"/>
      <c r="M378" s="81"/>
      <c r="N378" s="83"/>
      <c r="O378" s="84"/>
      <c r="P378" s="85"/>
      <c r="Q378" s="85"/>
      <c r="R378" s="81"/>
      <c r="U378" s="81"/>
      <c r="V378" s="81"/>
      <c r="W378" s="82"/>
      <c r="X378" s="80"/>
      <c r="Y378" s="80"/>
      <c r="Z378" s="85"/>
      <c r="AA378" s="85"/>
    </row>
    <row r="379" spans="1:27" s="48" customFormat="1" x14ac:dyDescent="0.2">
      <c r="A379" s="78"/>
      <c r="B379" s="79"/>
      <c r="C379" s="79"/>
      <c r="D379" s="80"/>
      <c r="E379" s="81"/>
      <c r="F379" s="81"/>
      <c r="G379" s="81"/>
      <c r="H379" s="81"/>
      <c r="I379" s="82"/>
      <c r="J379" s="81"/>
      <c r="K379" s="81"/>
      <c r="L379" s="81"/>
      <c r="M379" s="81"/>
      <c r="N379" s="83"/>
      <c r="O379" s="84"/>
      <c r="P379" s="85"/>
      <c r="Q379" s="85"/>
      <c r="R379" s="81"/>
      <c r="U379" s="81"/>
      <c r="V379" s="81"/>
      <c r="W379" s="82"/>
      <c r="X379" s="80"/>
      <c r="Y379" s="80"/>
      <c r="Z379" s="85"/>
      <c r="AA379" s="85"/>
    </row>
    <row r="380" spans="1:27" s="48" customFormat="1" x14ac:dyDescent="0.2">
      <c r="A380" s="78"/>
      <c r="B380" s="79"/>
      <c r="C380" s="79"/>
      <c r="D380" s="80"/>
      <c r="E380" s="81"/>
      <c r="F380" s="81"/>
      <c r="G380" s="81"/>
      <c r="H380" s="81"/>
      <c r="I380" s="82"/>
      <c r="J380" s="81"/>
      <c r="K380" s="81"/>
      <c r="L380" s="81"/>
      <c r="M380" s="81"/>
      <c r="N380" s="83"/>
      <c r="O380" s="84"/>
      <c r="P380" s="85"/>
      <c r="Q380" s="85"/>
      <c r="R380" s="81"/>
      <c r="U380" s="81"/>
      <c r="V380" s="81"/>
      <c r="W380" s="82"/>
      <c r="X380" s="80"/>
      <c r="Y380" s="80"/>
      <c r="Z380" s="85"/>
      <c r="AA380" s="85"/>
    </row>
    <row r="381" spans="1:27" s="48" customFormat="1" x14ac:dyDescent="0.2">
      <c r="A381" s="78"/>
      <c r="B381" s="79"/>
      <c r="C381" s="79"/>
      <c r="D381" s="80"/>
      <c r="E381" s="81"/>
      <c r="F381" s="81"/>
      <c r="G381" s="81"/>
      <c r="H381" s="81"/>
      <c r="I381" s="82"/>
      <c r="J381" s="81"/>
      <c r="K381" s="81"/>
      <c r="L381" s="81"/>
      <c r="M381" s="81"/>
      <c r="N381" s="83"/>
      <c r="O381" s="84"/>
      <c r="P381" s="85"/>
      <c r="Q381" s="85"/>
      <c r="R381" s="81"/>
      <c r="U381" s="81"/>
      <c r="V381" s="81"/>
      <c r="W381" s="82"/>
      <c r="X381" s="80"/>
      <c r="Y381" s="80"/>
      <c r="Z381" s="85"/>
      <c r="AA381" s="85"/>
    </row>
    <row r="382" spans="1:27" s="48" customFormat="1" x14ac:dyDescent="0.2">
      <c r="A382" s="78"/>
      <c r="B382" s="79"/>
      <c r="C382" s="79"/>
      <c r="D382" s="80"/>
      <c r="E382" s="81"/>
      <c r="F382" s="81"/>
      <c r="G382" s="81"/>
      <c r="H382" s="81"/>
      <c r="I382" s="82"/>
      <c r="J382" s="81"/>
      <c r="K382" s="81"/>
      <c r="L382" s="81"/>
      <c r="M382" s="81"/>
      <c r="N382" s="83"/>
      <c r="O382" s="84"/>
      <c r="P382" s="85"/>
      <c r="Q382" s="85"/>
      <c r="R382" s="81"/>
      <c r="U382" s="81"/>
      <c r="V382" s="81"/>
      <c r="W382" s="82"/>
      <c r="X382" s="80"/>
      <c r="Y382" s="80"/>
      <c r="Z382" s="85"/>
      <c r="AA382" s="85"/>
    </row>
    <row r="383" spans="1:27" s="48" customFormat="1" x14ac:dyDescent="0.2">
      <c r="A383" s="78"/>
      <c r="B383" s="79"/>
      <c r="C383" s="79"/>
      <c r="D383" s="80"/>
      <c r="E383" s="81"/>
      <c r="F383" s="81"/>
      <c r="G383" s="81"/>
      <c r="H383" s="81"/>
      <c r="I383" s="82"/>
      <c r="J383" s="81"/>
      <c r="K383" s="81"/>
      <c r="L383" s="81"/>
      <c r="M383" s="81"/>
      <c r="N383" s="83"/>
      <c r="O383" s="84"/>
      <c r="P383" s="85"/>
      <c r="Q383" s="85"/>
      <c r="R383" s="81"/>
      <c r="U383" s="81"/>
      <c r="V383" s="81"/>
      <c r="W383" s="82"/>
      <c r="X383" s="80"/>
      <c r="Y383" s="80"/>
      <c r="Z383" s="85"/>
      <c r="AA383" s="85"/>
    </row>
    <row r="384" spans="1:27" s="48" customFormat="1" x14ac:dyDescent="0.2">
      <c r="A384" s="78"/>
      <c r="B384" s="79"/>
      <c r="C384" s="79"/>
      <c r="D384" s="80"/>
      <c r="E384" s="81"/>
      <c r="F384" s="81"/>
      <c r="G384" s="81"/>
      <c r="H384" s="81"/>
      <c r="I384" s="82"/>
      <c r="J384" s="81"/>
      <c r="K384" s="81"/>
      <c r="L384" s="81"/>
      <c r="M384" s="81"/>
      <c r="N384" s="83"/>
      <c r="O384" s="84"/>
      <c r="P384" s="85"/>
      <c r="Q384" s="85"/>
      <c r="R384" s="81"/>
      <c r="U384" s="81"/>
      <c r="V384" s="81"/>
      <c r="W384" s="82"/>
      <c r="X384" s="80"/>
      <c r="Y384" s="80"/>
      <c r="Z384" s="85"/>
      <c r="AA384" s="85"/>
    </row>
    <row r="385" spans="1:27" s="48" customFormat="1" x14ac:dyDescent="0.2">
      <c r="A385" s="78"/>
      <c r="B385" s="79"/>
      <c r="C385" s="79"/>
      <c r="D385" s="80"/>
      <c r="E385" s="81"/>
      <c r="F385" s="81"/>
      <c r="G385" s="81"/>
      <c r="H385" s="81"/>
      <c r="I385" s="82"/>
      <c r="J385" s="81"/>
      <c r="K385" s="81"/>
      <c r="L385" s="81"/>
      <c r="M385" s="81"/>
      <c r="N385" s="83"/>
      <c r="O385" s="84"/>
      <c r="P385" s="85"/>
      <c r="Q385" s="85"/>
      <c r="R385" s="81"/>
      <c r="U385" s="81"/>
      <c r="V385" s="81"/>
      <c r="W385" s="82"/>
      <c r="X385" s="80"/>
      <c r="Y385" s="80"/>
      <c r="Z385" s="85"/>
      <c r="AA385" s="85"/>
    </row>
    <row r="386" spans="1:27" s="48" customFormat="1" x14ac:dyDescent="0.2">
      <c r="A386" s="78"/>
      <c r="B386" s="79"/>
      <c r="C386" s="79"/>
      <c r="D386" s="80"/>
      <c r="E386" s="81"/>
      <c r="F386" s="81"/>
      <c r="G386" s="81"/>
      <c r="H386" s="81"/>
      <c r="I386" s="81"/>
      <c r="J386" s="81"/>
      <c r="K386" s="82"/>
      <c r="L386" s="80"/>
      <c r="M386" s="81"/>
      <c r="N386" s="83"/>
      <c r="O386" s="84"/>
      <c r="P386" s="85"/>
      <c r="Q386" s="85"/>
      <c r="R386" s="81"/>
      <c r="U386" s="81"/>
      <c r="V386" s="81"/>
      <c r="W386" s="82"/>
      <c r="X386" s="80"/>
      <c r="Y386" s="80"/>
      <c r="Z386" s="85"/>
      <c r="AA386" s="85"/>
    </row>
    <row r="387" spans="1:27" s="48" customFormat="1" x14ac:dyDescent="0.2">
      <c r="A387" s="78"/>
      <c r="B387" s="79"/>
      <c r="C387" s="79"/>
      <c r="D387" s="80"/>
      <c r="E387" s="81"/>
      <c r="F387" s="81"/>
      <c r="G387" s="81"/>
      <c r="H387" s="81"/>
      <c r="I387" s="81"/>
      <c r="J387" s="81"/>
      <c r="K387" s="82"/>
      <c r="L387" s="80"/>
      <c r="M387" s="81"/>
      <c r="N387" s="83"/>
      <c r="O387" s="84"/>
      <c r="P387" s="85"/>
      <c r="Q387" s="85"/>
      <c r="R387" s="81"/>
      <c r="U387" s="81"/>
      <c r="V387" s="81"/>
      <c r="W387" s="82"/>
      <c r="X387" s="80"/>
      <c r="Y387" s="80"/>
      <c r="Z387" s="85"/>
      <c r="AA387" s="85"/>
    </row>
    <row r="388" spans="1:27" s="48" customFormat="1" x14ac:dyDescent="0.2">
      <c r="A388" s="78"/>
      <c r="B388" s="79"/>
      <c r="C388" s="79"/>
      <c r="D388" s="80"/>
      <c r="E388" s="81"/>
      <c r="F388" s="81"/>
      <c r="G388" s="81"/>
      <c r="H388" s="81"/>
      <c r="I388" s="81"/>
      <c r="J388" s="81"/>
      <c r="K388" s="82"/>
      <c r="L388" s="80"/>
      <c r="M388" s="81"/>
      <c r="N388" s="83"/>
      <c r="O388" s="84"/>
      <c r="P388" s="85"/>
      <c r="Q388" s="85"/>
      <c r="R388" s="81"/>
      <c r="U388" s="81"/>
      <c r="V388" s="81"/>
      <c r="W388" s="82"/>
      <c r="X388" s="80"/>
      <c r="Y388" s="80"/>
      <c r="Z388" s="85"/>
      <c r="AA388" s="85"/>
    </row>
    <row r="389" spans="1:27" s="48" customFormat="1" x14ac:dyDescent="0.2">
      <c r="A389" s="78"/>
      <c r="B389" s="79"/>
      <c r="C389" s="79"/>
      <c r="D389" s="80"/>
      <c r="E389" s="81"/>
      <c r="F389" s="81"/>
      <c r="G389" s="81"/>
      <c r="H389" s="81"/>
      <c r="I389" s="81"/>
      <c r="J389" s="81"/>
      <c r="K389" s="82"/>
      <c r="L389" s="80"/>
      <c r="M389" s="81"/>
      <c r="N389" s="83"/>
      <c r="O389" s="84"/>
      <c r="P389" s="85"/>
      <c r="Q389" s="85"/>
      <c r="R389" s="81"/>
      <c r="U389" s="81"/>
      <c r="V389" s="81"/>
      <c r="W389" s="82"/>
      <c r="X389" s="80"/>
      <c r="Y389" s="80"/>
      <c r="Z389" s="85"/>
      <c r="AA389" s="85"/>
    </row>
    <row r="390" spans="1:27" s="48" customFormat="1" x14ac:dyDescent="0.2">
      <c r="A390" s="78"/>
      <c r="B390" s="79"/>
      <c r="C390" s="79"/>
      <c r="D390" s="80"/>
      <c r="E390" s="81"/>
      <c r="F390" s="81"/>
      <c r="G390" s="81"/>
      <c r="H390" s="81"/>
      <c r="I390" s="81"/>
      <c r="J390" s="81"/>
      <c r="K390" s="82"/>
      <c r="L390" s="80"/>
      <c r="M390" s="81"/>
      <c r="N390" s="83"/>
      <c r="O390" s="84"/>
      <c r="P390" s="85"/>
      <c r="Q390" s="85"/>
      <c r="R390" s="81"/>
      <c r="U390" s="81"/>
      <c r="V390" s="81"/>
      <c r="W390" s="82"/>
      <c r="X390" s="80"/>
      <c r="Y390" s="80"/>
      <c r="Z390" s="85"/>
      <c r="AA390" s="85"/>
    </row>
    <row r="391" spans="1:27" s="48" customFormat="1" x14ac:dyDescent="0.2">
      <c r="A391" s="78"/>
      <c r="B391" s="79"/>
      <c r="C391" s="79"/>
      <c r="D391" s="80"/>
      <c r="E391" s="81"/>
      <c r="F391" s="81"/>
      <c r="G391" s="81"/>
      <c r="H391" s="81"/>
      <c r="I391" s="81"/>
      <c r="J391" s="81"/>
      <c r="K391" s="82"/>
      <c r="L391" s="80"/>
      <c r="M391" s="81"/>
      <c r="N391" s="83"/>
      <c r="O391" s="84"/>
      <c r="P391" s="85"/>
      <c r="Q391" s="85"/>
      <c r="R391" s="81"/>
      <c r="U391" s="81"/>
      <c r="V391" s="81"/>
      <c r="W391" s="82"/>
      <c r="X391" s="80"/>
      <c r="Y391" s="80"/>
      <c r="Z391" s="85"/>
      <c r="AA391" s="85"/>
    </row>
    <row r="392" spans="1:27" s="48" customFormat="1" x14ac:dyDescent="0.2">
      <c r="A392" s="78"/>
      <c r="B392" s="79"/>
      <c r="C392" s="79"/>
      <c r="D392" s="80"/>
      <c r="E392" s="81"/>
      <c r="F392" s="81"/>
      <c r="G392" s="81"/>
      <c r="H392" s="81"/>
      <c r="I392" s="81"/>
      <c r="J392" s="81"/>
      <c r="K392" s="82"/>
      <c r="L392" s="80"/>
      <c r="M392" s="81"/>
      <c r="N392" s="83"/>
      <c r="O392" s="84"/>
      <c r="P392" s="85"/>
      <c r="Q392" s="85"/>
      <c r="R392" s="81"/>
      <c r="U392" s="81"/>
      <c r="V392" s="81"/>
      <c r="W392" s="82"/>
      <c r="X392" s="80"/>
      <c r="Y392" s="80"/>
      <c r="Z392" s="85"/>
      <c r="AA392" s="85"/>
    </row>
    <row r="393" spans="1:27" s="48" customFormat="1" x14ac:dyDescent="0.2">
      <c r="A393" s="78"/>
      <c r="B393" s="79"/>
      <c r="C393" s="79"/>
      <c r="D393" s="80"/>
      <c r="E393" s="81"/>
      <c r="F393" s="81"/>
      <c r="G393" s="81"/>
      <c r="H393" s="81"/>
      <c r="I393" s="81"/>
      <c r="J393" s="81"/>
      <c r="K393" s="82"/>
      <c r="L393" s="80"/>
      <c r="M393" s="81"/>
      <c r="N393" s="83"/>
      <c r="O393" s="84"/>
      <c r="P393" s="85"/>
      <c r="Q393" s="85"/>
      <c r="R393" s="81"/>
      <c r="U393" s="81"/>
      <c r="V393" s="81"/>
      <c r="W393" s="82"/>
      <c r="X393" s="80"/>
      <c r="Y393" s="80"/>
      <c r="Z393" s="85"/>
      <c r="AA393" s="85"/>
    </row>
    <row r="394" spans="1:27" s="48" customFormat="1" x14ac:dyDescent="0.2">
      <c r="A394" s="78"/>
      <c r="B394" s="79"/>
      <c r="C394" s="79"/>
      <c r="D394" s="80"/>
      <c r="E394" s="81"/>
      <c r="F394" s="81"/>
      <c r="G394" s="81"/>
      <c r="H394" s="81"/>
      <c r="I394" s="81"/>
      <c r="J394" s="81"/>
      <c r="K394" s="82"/>
      <c r="L394" s="80"/>
      <c r="M394" s="81"/>
      <c r="N394" s="83"/>
      <c r="O394" s="84"/>
      <c r="P394" s="85"/>
      <c r="Q394" s="85"/>
      <c r="R394" s="81"/>
      <c r="U394" s="81"/>
      <c r="V394" s="81"/>
      <c r="W394" s="82"/>
      <c r="X394" s="80"/>
      <c r="Y394" s="80"/>
      <c r="Z394" s="85"/>
      <c r="AA394" s="85"/>
    </row>
    <row r="395" spans="1:27" s="48" customFormat="1" x14ac:dyDescent="0.2">
      <c r="A395" s="78"/>
      <c r="B395" s="79"/>
      <c r="C395" s="79"/>
      <c r="D395" s="80"/>
      <c r="E395" s="81"/>
      <c r="F395" s="81"/>
      <c r="G395" s="81"/>
      <c r="H395" s="81"/>
      <c r="I395" s="81"/>
      <c r="J395" s="81"/>
      <c r="K395" s="82"/>
      <c r="L395" s="80"/>
      <c r="M395" s="81"/>
      <c r="N395" s="83"/>
      <c r="O395" s="84"/>
      <c r="P395" s="85"/>
      <c r="Q395" s="85"/>
      <c r="R395" s="81"/>
      <c r="U395" s="81"/>
      <c r="V395" s="81"/>
      <c r="W395" s="82"/>
      <c r="X395" s="80"/>
      <c r="Y395" s="80"/>
      <c r="Z395" s="85"/>
      <c r="AA395" s="85"/>
    </row>
    <row r="396" spans="1:27" s="48" customFormat="1" x14ac:dyDescent="0.2">
      <c r="A396" s="78"/>
      <c r="B396" s="79"/>
      <c r="C396" s="79"/>
      <c r="D396" s="80"/>
      <c r="E396" s="81"/>
      <c r="F396" s="81"/>
      <c r="G396" s="81"/>
      <c r="H396" s="81"/>
      <c r="I396" s="81"/>
      <c r="J396" s="81"/>
      <c r="K396" s="82"/>
      <c r="L396" s="80"/>
      <c r="M396" s="81"/>
      <c r="N396" s="83"/>
      <c r="O396" s="84"/>
      <c r="P396" s="85"/>
      <c r="Q396" s="85"/>
      <c r="R396" s="81"/>
      <c r="U396" s="81"/>
      <c r="V396" s="81"/>
      <c r="W396" s="82"/>
      <c r="X396" s="80"/>
      <c r="Y396" s="80"/>
      <c r="Z396" s="85"/>
      <c r="AA396" s="85"/>
    </row>
    <row r="397" spans="1:27" s="48" customFormat="1" x14ac:dyDescent="0.2">
      <c r="A397" s="78"/>
      <c r="B397" s="79"/>
      <c r="C397" s="79"/>
      <c r="D397" s="80"/>
      <c r="E397" s="81"/>
      <c r="F397" s="81"/>
      <c r="G397" s="81"/>
      <c r="H397" s="81"/>
      <c r="I397" s="81"/>
      <c r="J397" s="81"/>
      <c r="K397" s="82"/>
      <c r="L397" s="80"/>
      <c r="M397" s="81"/>
      <c r="N397" s="83"/>
      <c r="O397" s="84"/>
      <c r="P397" s="85"/>
      <c r="Q397" s="85"/>
      <c r="R397" s="81"/>
      <c r="U397" s="81"/>
      <c r="V397" s="81"/>
      <c r="W397" s="82"/>
      <c r="X397" s="80"/>
      <c r="Y397" s="80"/>
      <c r="Z397" s="85"/>
      <c r="AA397" s="85"/>
    </row>
    <row r="398" spans="1:27" s="48" customFormat="1" x14ac:dyDescent="0.2">
      <c r="A398" s="78"/>
      <c r="B398" s="79"/>
      <c r="C398" s="79"/>
      <c r="D398" s="80"/>
      <c r="E398" s="81"/>
      <c r="F398" s="81"/>
      <c r="G398" s="81"/>
      <c r="H398" s="81"/>
      <c r="I398" s="81"/>
      <c r="J398" s="81"/>
      <c r="K398" s="82"/>
      <c r="L398" s="80"/>
      <c r="M398" s="81"/>
      <c r="N398" s="83"/>
      <c r="O398" s="84"/>
      <c r="P398" s="85"/>
      <c r="Q398" s="85"/>
      <c r="R398" s="81"/>
      <c r="U398" s="81"/>
      <c r="V398" s="81"/>
      <c r="W398" s="82"/>
      <c r="X398" s="80"/>
      <c r="Y398" s="80"/>
      <c r="Z398" s="85"/>
      <c r="AA398" s="85"/>
    </row>
    <row r="399" spans="1:27" s="48" customFormat="1" x14ac:dyDescent="0.2">
      <c r="A399" s="78"/>
      <c r="B399" s="79"/>
      <c r="C399" s="79"/>
      <c r="D399" s="80"/>
      <c r="E399" s="81"/>
      <c r="F399" s="81"/>
      <c r="G399" s="81"/>
      <c r="H399" s="81"/>
      <c r="I399" s="81"/>
      <c r="J399" s="81"/>
      <c r="K399" s="82"/>
      <c r="L399" s="80"/>
      <c r="M399" s="81"/>
      <c r="N399" s="83"/>
      <c r="O399" s="84"/>
      <c r="P399" s="85"/>
      <c r="Q399" s="85"/>
      <c r="R399" s="81"/>
      <c r="U399" s="81"/>
      <c r="V399" s="81"/>
      <c r="W399" s="82"/>
      <c r="X399" s="80"/>
      <c r="Y399" s="80"/>
      <c r="Z399" s="85"/>
      <c r="AA399" s="85"/>
    </row>
    <row r="400" spans="1:27" s="48" customFormat="1" x14ac:dyDescent="0.2">
      <c r="A400" s="78"/>
      <c r="B400" s="79"/>
      <c r="C400" s="79"/>
      <c r="D400" s="80"/>
      <c r="E400" s="81"/>
      <c r="F400" s="81"/>
      <c r="G400" s="81"/>
      <c r="H400" s="81"/>
      <c r="I400" s="81"/>
      <c r="J400" s="81"/>
      <c r="K400" s="82"/>
      <c r="L400" s="80"/>
      <c r="M400" s="81"/>
      <c r="N400" s="83"/>
      <c r="O400" s="84"/>
      <c r="P400" s="85"/>
      <c r="Q400" s="85"/>
      <c r="R400" s="81"/>
      <c r="U400" s="81"/>
      <c r="V400" s="81"/>
      <c r="W400" s="82"/>
      <c r="X400" s="80"/>
      <c r="Y400" s="80"/>
      <c r="Z400" s="85"/>
      <c r="AA400" s="85"/>
    </row>
    <row r="401" spans="1:27" s="48" customFormat="1" x14ac:dyDescent="0.2">
      <c r="A401" s="78"/>
      <c r="B401" s="79"/>
      <c r="C401" s="79"/>
      <c r="D401" s="80"/>
      <c r="E401" s="81"/>
      <c r="F401" s="81"/>
      <c r="G401" s="81"/>
      <c r="H401" s="81"/>
      <c r="I401" s="81"/>
      <c r="J401" s="81"/>
      <c r="K401" s="82"/>
      <c r="L401" s="80"/>
      <c r="M401" s="81"/>
      <c r="N401" s="83"/>
      <c r="O401" s="84"/>
      <c r="P401" s="85"/>
      <c r="Q401" s="85"/>
      <c r="R401" s="81"/>
      <c r="U401" s="81"/>
      <c r="V401" s="81"/>
      <c r="W401" s="82"/>
      <c r="X401" s="80"/>
      <c r="Y401" s="80"/>
      <c r="Z401" s="85"/>
      <c r="AA401" s="85"/>
    </row>
    <row r="402" spans="1:27" s="48" customFormat="1" x14ac:dyDescent="0.2">
      <c r="A402" s="78"/>
      <c r="B402" s="79"/>
      <c r="C402" s="79"/>
      <c r="D402" s="80"/>
      <c r="E402" s="81"/>
      <c r="F402" s="81"/>
      <c r="G402" s="81"/>
      <c r="H402" s="81"/>
      <c r="I402" s="81"/>
      <c r="J402" s="81"/>
      <c r="K402" s="82"/>
      <c r="L402" s="80"/>
      <c r="M402" s="81"/>
      <c r="N402" s="83"/>
      <c r="O402" s="84"/>
      <c r="P402" s="85"/>
      <c r="Q402" s="85"/>
      <c r="R402" s="81"/>
      <c r="U402" s="81"/>
      <c r="V402" s="81"/>
      <c r="W402" s="82"/>
      <c r="X402" s="80"/>
      <c r="Y402" s="80"/>
      <c r="Z402" s="85"/>
      <c r="AA402" s="85"/>
    </row>
    <row r="403" spans="1:27" s="48" customFormat="1" x14ac:dyDescent="0.2">
      <c r="A403" s="78"/>
      <c r="B403" s="79"/>
      <c r="C403" s="79"/>
      <c r="D403" s="80"/>
      <c r="E403" s="81"/>
      <c r="F403" s="81"/>
      <c r="G403" s="81"/>
      <c r="H403" s="81"/>
      <c r="I403" s="81"/>
      <c r="J403" s="81"/>
      <c r="K403" s="82"/>
      <c r="L403" s="80"/>
      <c r="M403" s="81"/>
      <c r="N403" s="83"/>
      <c r="O403" s="84"/>
      <c r="P403" s="85"/>
      <c r="Q403" s="85"/>
      <c r="R403" s="81"/>
      <c r="U403" s="81"/>
      <c r="V403" s="81"/>
      <c r="W403" s="82"/>
      <c r="X403" s="80"/>
      <c r="Y403" s="80"/>
      <c r="Z403" s="85"/>
      <c r="AA403" s="85"/>
    </row>
    <row r="404" spans="1:27" s="48" customFormat="1" x14ac:dyDescent="0.2">
      <c r="A404" s="78"/>
      <c r="B404" s="79"/>
      <c r="C404" s="79"/>
      <c r="D404" s="80"/>
      <c r="E404" s="81"/>
      <c r="F404" s="81"/>
      <c r="G404" s="81"/>
      <c r="H404" s="81"/>
      <c r="I404" s="81"/>
      <c r="J404" s="81"/>
      <c r="K404" s="82"/>
      <c r="L404" s="80"/>
      <c r="M404" s="81"/>
      <c r="N404" s="83"/>
      <c r="O404" s="84"/>
      <c r="P404" s="85"/>
      <c r="Q404" s="85"/>
      <c r="R404" s="81"/>
      <c r="U404" s="81"/>
      <c r="V404" s="81"/>
      <c r="W404" s="82"/>
      <c r="X404" s="80"/>
      <c r="Y404" s="80"/>
      <c r="Z404" s="85"/>
      <c r="AA404" s="85"/>
    </row>
    <row r="405" spans="1:27" s="48" customFormat="1" x14ac:dyDescent="0.2">
      <c r="A405" s="78"/>
      <c r="B405" s="79"/>
      <c r="C405" s="79"/>
      <c r="D405" s="80"/>
      <c r="E405" s="81"/>
      <c r="F405" s="81"/>
      <c r="G405" s="81"/>
      <c r="H405" s="81"/>
      <c r="I405" s="81"/>
      <c r="J405" s="81"/>
      <c r="K405" s="82"/>
      <c r="L405" s="80"/>
      <c r="M405" s="81"/>
      <c r="N405" s="83"/>
      <c r="O405" s="84"/>
      <c r="P405" s="85"/>
      <c r="Q405" s="85"/>
      <c r="R405" s="81"/>
      <c r="U405" s="81"/>
      <c r="V405" s="81"/>
      <c r="W405" s="82"/>
      <c r="X405" s="80"/>
      <c r="Y405" s="80"/>
      <c r="Z405" s="85"/>
      <c r="AA405" s="85"/>
    </row>
    <row r="406" spans="1:27" s="48" customFormat="1" x14ac:dyDescent="0.2">
      <c r="A406" s="78"/>
      <c r="B406" s="79"/>
      <c r="C406" s="79"/>
      <c r="D406" s="80"/>
      <c r="E406" s="81"/>
      <c r="F406" s="81"/>
      <c r="G406" s="81"/>
      <c r="H406" s="81"/>
      <c r="I406" s="81"/>
      <c r="J406" s="81"/>
      <c r="K406" s="82"/>
      <c r="L406" s="80"/>
      <c r="M406" s="81"/>
      <c r="N406" s="83"/>
      <c r="O406" s="84"/>
      <c r="P406" s="85"/>
      <c r="Q406" s="85"/>
      <c r="R406" s="81"/>
      <c r="U406" s="81"/>
      <c r="V406" s="81"/>
      <c r="W406" s="82"/>
      <c r="X406" s="80"/>
      <c r="Y406" s="80"/>
      <c r="Z406" s="85"/>
      <c r="AA406" s="85"/>
    </row>
    <row r="407" spans="1:27" s="48" customFormat="1" x14ac:dyDescent="0.2">
      <c r="A407" s="78"/>
      <c r="B407" s="79"/>
      <c r="C407" s="79"/>
      <c r="D407" s="80"/>
      <c r="E407" s="81"/>
      <c r="F407" s="81"/>
      <c r="G407" s="81"/>
      <c r="H407" s="81"/>
      <c r="I407" s="81"/>
      <c r="J407" s="81"/>
      <c r="K407" s="82"/>
      <c r="L407" s="80"/>
      <c r="M407" s="81"/>
      <c r="N407" s="83"/>
      <c r="O407" s="84"/>
      <c r="P407" s="85"/>
      <c r="Q407" s="85"/>
      <c r="R407" s="81"/>
      <c r="U407" s="81"/>
      <c r="V407" s="81"/>
      <c r="W407" s="82"/>
      <c r="X407" s="80"/>
      <c r="Y407" s="80"/>
      <c r="Z407" s="85"/>
      <c r="AA407" s="85"/>
    </row>
    <row r="408" spans="1:27" s="48" customFormat="1" x14ac:dyDescent="0.2">
      <c r="A408" s="78"/>
      <c r="B408" s="79"/>
      <c r="C408" s="79"/>
      <c r="D408" s="80"/>
      <c r="E408" s="81"/>
      <c r="F408" s="81"/>
      <c r="G408" s="81"/>
      <c r="H408" s="81"/>
      <c r="I408" s="81"/>
      <c r="J408" s="81"/>
      <c r="K408" s="82"/>
      <c r="L408" s="80"/>
      <c r="M408" s="81"/>
      <c r="N408" s="83"/>
      <c r="O408" s="84"/>
      <c r="P408" s="85"/>
      <c r="Q408" s="85"/>
      <c r="R408" s="81"/>
      <c r="U408" s="81"/>
      <c r="V408" s="81"/>
      <c r="W408" s="82"/>
      <c r="X408" s="80"/>
      <c r="Y408" s="80"/>
      <c r="Z408" s="85"/>
      <c r="AA408" s="85"/>
    </row>
    <row r="409" spans="1:27" s="48" customFormat="1" x14ac:dyDescent="0.2">
      <c r="A409" s="78"/>
      <c r="B409" s="79"/>
      <c r="C409" s="79"/>
      <c r="D409" s="80"/>
      <c r="E409" s="81"/>
      <c r="F409" s="81"/>
      <c r="G409" s="81"/>
      <c r="H409" s="81"/>
      <c r="I409" s="81"/>
      <c r="J409" s="81"/>
      <c r="K409" s="82"/>
      <c r="L409" s="80"/>
      <c r="M409" s="81"/>
      <c r="N409" s="83"/>
      <c r="O409" s="84"/>
      <c r="P409" s="85"/>
      <c r="Q409" s="85"/>
      <c r="R409" s="81"/>
      <c r="U409" s="81"/>
      <c r="V409" s="81"/>
      <c r="W409" s="82"/>
      <c r="X409" s="80"/>
      <c r="Y409" s="80"/>
      <c r="Z409" s="85"/>
      <c r="AA409" s="85"/>
    </row>
    <row r="410" spans="1:27" s="48" customFormat="1" x14ac:dyDescent="0.2">
      <c r="A410" s="78"/>
      <c r="B410" s="79"/>
      <c r="C410" s="79"/>
      <c r="D410" s="80"/>
      <c r="E410" s="81"/>
      <c r="F410" s="81"/>
      <c r="G410" s="81"/>
      <c r="H410" s="81"/>
      <c r="I410" s="81"/>
      <c r="J410" s="81"/>
      <c r="K410" s="82"/>
      <c r="L410" s="80"/>
      <c r="M410" s="81"/>
      <c r="N410" s="83"/>
      <c r="O410" s="84"/>
      <c r="P410" s="85"/>
      <c r="Q410" s="85"/>
      <c r="R410" s="81"/>
      <c r="U410" s="81"/>
      <c r="V410" s="81"/>
      <c r="W410" s="82"/>
      <c r="X410" s="80"/>
      <c r="Y410" s="80"/>
      <c r="Z410" s="85"/>
      <c r="AA410" s="85"/>
    </row>
    <row r="411" spans="1:27" s="48" customFormat="1" x14ac:dyDescent="0.2">
      <c r="A411" s="78"/>
      <c r="B411" s="79"/>
      <c r="C411" s="79"/>
      <c r="D411" s="80"/>
      <c r="E411" s="81"/>
      <c r="F411" s="81"/>
      <c r="G411" s="81"/>
      <c r="H411" s="81"/>
      <c r="I411" s="81"/>
      <c r="J411" s="81"/>
      <c r="K411" s="82"/>
      <c r="L411" s="80"/>
      <c r="M411" s="81"/>
      <c r="N411" s="83"/>
      <c r="O411" s="84"/>
      <c r="P411" s="85"/>
      <c r="Q411" s="85"/>
      <c r="R411" s="81"/>
      <c r="U411" s="81"/>
      <c r="V411" s="81"/>
      <c r="W411" s="82"/>
      <c r="X411" s="80"/>
      <c r="Y411" s="80"/>
      <c r="Z411" s="85"/>
      <c r="AA411" s="85"/>
    </row>
    <row r="412" spans="1:27" s="48" customFormat="1" x14ac:dyDescent="0.2">
      <c r="A412" s="78"/>
      <c r="B412" s="79"/>
      <c r="C412" s="79"/>
      <c r="D412" s="80"/>
      <c r="E412" s="81"/>
      <c r="F412" s="81"/>
      <c r="G412" s="81"/>
      <c r="H412" s="81"/>
      <c r="I412" s="81"/>
      <c r="J412" s="81"/>
      <c r="K412" s="82"/>
      <c r="L412" s="80"/>
      <c r="M412" s="81"/>
      <c r="N412" s="83"/>
      <c r="O412" s="84"/>
      <c r="P412" s="85"/>
      <c r="Q412" s="85"/>
      <c r="R412" s="81"/>
      <c r="U412" s="81"/>
      <c r="V412" s="81"/>
      <c r="W412" s="82"/>
      <c r="X412" s="80"/>
      <c r="Y412" s="80"/>
      <c r="Z412" s="85"/>
      <c r="AA412" s="85"/>
    </row>
    <row r="413" spans="1:27" s="48" customFormat="1" x14ac:dyDescent="0.2">
      <c r="A413" s="78"/>
      <c r="B413" s="79"/>
      <c r="C413" s="79"/>
      <c r="D413" s="80"/>
      <c r="E413" s="81"/>
      <c r="F413" s="81"/>
      <c r="G413" s="81"/>
      <c r="H413" s="81"/>
      <c r="I413" s="81"/>
      <c r="J413" s="81"/>
      <c r="K413" s="82"/>
      <c r="L413" s="80"/>
      <c r="M413" s="81"/>
      <c r="N413" s="83"/>
      <c r="O413" s="84"/>
      <c r="P413" s="85"/>
      <c r="Q413" s="85"/>
      <c r="R413" s="81"/>
      <c r="U413" s="81"/>
      <c r="V413" s="81"/>
      <c r="W413" s="82"/>
      <c r="X413" s="80"/>
      <c r="Y413" s="80"/>
      <c r="Z413" s="85"/>
      <c r="AA413" s="85"/>
    </row>
    <row r="414" spans="1:27" s="48" customFormat="1" x14ac:dyDescent="0.2">
      <c r="A414" s="78"/>
      <c r="B414" s="79"/>
      <c r="C414" s="79"/>
      <c r="D414" s="80"/>
      <c r="E414" s="81"/>
      <c r="F414" s="81"/>
      <c r="G414" s="81"/>
      <c r="H414" s="81"/>
      <c r="I414" s="81"/>
      <c r="J414" s="81"/>
      <c r="K414" s="82"/>
      <c r="L414" s="80"/>
      <c r="M414" s="81"/>
      <c r="N414" s="83"/>
      <c r="O414" s="84"/>
      <c r="P414" s="85"/>
      <c r="Q414" s="85"/>
      <c r="R414" s="81"/>
      <c r="U414" s="81"/>
      <c r="V414" s="81"/>
      <c r="W414" s="82"/>
      <c r="X414" s="80"/>
      <c r="Y414" s="80"/>
      <c r="Z414" s="85"/>
      <c r="AA414" s="85"/>
    </row>
    <row r="415" spans="1:27" s="48" customFormat="1" x14ac:dyDescent="0.2">
      <c r="A415" s="78"/>
      <c r="B415" s="79"/>
      <c r="C415" s="79"/>
      <c r="D415" s="80"/>
      <c r="E415" s="81"/>
      <c r="F415" s="81"/>
      <c r="G415" s="81"/>
      <c r="H415" s="81"/>
      <c r="I415" s="81"/>
      <c r="J415" s="81"/>
      <c r="K415" s="82"/>
      <c r="L415" s="80"/>
      <c r="M415" s="81"/>
      <c r="N415" s="83"/>
      <c r="O415" s="84"/>
      <c r="P415" s="85"/>
      <c r="Q415" s="85"/>
      <c r="R415" s="81"/>
      <c r="U415" s="81"/>
      <c r="V415" s="81"/>
      <c r="W415" s="82"/>
      <c r="X415" s="80"/>
      <c r="Y415" s="80"/>
      <c r="Z415" s="85"/>
      <c r="AA415" s="85"/>
    </row>
    <row r="416" spans="1:27" s="48" customFormat="1" x14ac:dyDescent="0.2">
      <c r="A416" s="78"/>
      <c r="B416" s="79"/>
      <c r="C416" s="79"/>
      <c r="D416" s="80"/>
      <c r="E416" s="81"/>
      <c r="F416" s="81"/>
      <c r="G416" s="81"/>
      <c r="H416" s="81"/>
      <c r="I416" s="81"/>
      <c r="J416" s="81"/>
      <c r="K416" s="82"/>
      <c r="L416" s="80"/>
      <c r="M416" s="81"/>
      <c r="N416" s="83"/>
      <c r="O416" s="84"/>
      <c r="P416" s="85"/>
      <c r="Q416" s="85"/>
      <c r="R416" s="81"/>
      <c r="U416" s="81"/>
      <c r="V416" s="81"/>
      <c r="W416" s="82"/>
      <c r="X416" s="80"/>
      <c r="Y416" s="80"/>
      <c r="Z416" s="85"/>
      <c r="AA416" s="85"/>
    </row>
    <row r="417" spans="1:27" s="48" customFormat="1" x14ac:dyDescent="0.2">
      <c r="A417" s="78"/>
      <c r="B417" s="79"/>
      <c r="C417" s="79"/>
      <c r="D417" s="80"/>
      <c r="E417" s="81"/>
      <c r="F417" s="81"/>
      <c r="G417" s="81"/>
      <c r="H417" s="81"/>
      <c r="I417" s="81"/>
      <c r="J417" s="81"/>
      <c r="K417" s="82"/>
      <c r="L417" s="80"/>
      <c r="M417" s="81"/>
      <c r="N417" s="83"/>
      <c r="O417" s="84"/>
      <c r="P417" s="85"/>
      <c r="Q417" s="85"/>
      <c r="R417" s="81"/>
      <c r="U417" s="81"/>
      <c r="V417" s="81"/>
      <c r="W417" s="82"/>
      <c r="X417" s="80"/>
      <c r="Y417" s="80"/>
      <c r="Z417" s="85"/>
      <c r="AA417" s="85"/>
    </row>
    <row r="418" spans="1:27" s="48" customFormat="1" x14ac:dyDescent="0.2">
      <c r="A418" s="78"/>
      <c r="B418" s="79"/>
      <c r="C418" s="79"/>
      <c r="D418" s="80"/>
      <c r="E418" s="81"/>
      <c r="F418" s="81"/>
      <c r="G418" s="81"/>
      <c r="H418" s="81"/>
      <c r="I418" s="81"/>
      <c r="J418" s="81"/>
      <c r="K418" s="82"/>
      <c r="L418" s="80"/>
      <c r="M418" s="81"/>
      <c r="N418" s="83"/>
      <c r="O418" s="84"/>
      <c r="P418" s="85"/>
      <c r="Q418" s="85"/>
      <c r="R418" s="81"/>
      <c r="U418" s="81"/>
      <c r="V418" s="81"/>
      <c r="W418" s="82"/>
      <c r="X418" s="80"/>
      <c r="Y418" s="80"/>
      <c r="Z418" s="85"/>
      <c r="AA418" s="85"/>
    </row>
    <row r="419" spans="1:27" s="48" customFormat="1" x14ac:dyDescent="0.2">
      <c r="A419" s="78"/>
      <c r="B419" s="79"/>
      <c r="C419" s="79"/>
      <c r="D419" s="80"/>
      <c r="E419" s="81"/>
      <c r="F419" s="81"/>
      <c r="G419" s="81"/>
      <c r="H419" s="81"/>
      <c r="I419" s="81"/>
      <c r="J419" s="81"/>
      <c r="K419" s="82"/>
      <c r="L419" s="80"/>
      <c r="M419" s="81"/>
      <c r="N419" s="83"/>
      <c r="O419" s="84"/>
      <c r="P419" s="85"/>
      <c r="Q419" s="85"/>
      <c r="R419" s="81"/>
      <c r="U419" s="81"/>
      <c r="V419" s="81"/>
      <c r="W419" s="82"/>
      <c r="X419" s="80"/>
      <c r="Y419" s="80"/>
      <c r="Z419" s="85"/>
      <c r="AA419" s="85"/>
    </row>
    <row r="420" spans="1:27" s="48" customFormat="1" x14ac:dyDescent="0.2">
      <c r="A420" s="78"/>
      <c r="B420" s="79"/>
      <c r="C420" s="79"/>
      <c r="D420" s="80"/>
      <c r="E420" s="81"/>
      <c r="F420" s="81"/>
      <c r="G420" s="81"/>
      <c r="H420" s="81"/>
      <c r="I420" s="81"/>
      <c r="J420" s="81"/>
      <c r="K420" s="82"/>
      <c r="L420" s="80"/>
      <c r="M420" s="81"/>
      <c r="N420" s="83"/>
      <c r="O420" s="84"/>
      <c r="P420" s="85"/>
      <c r="Q420" s="85"/>
      <c r="R420" s="81"/>
      <c r="U420" s="81"/>
      <c r="V420" s="81"/>
      <c r="W420" s="82"/>
      <c r="X420" s="80"/>
      <c r="Y420" s="80"/>
      <c r="Z420" s="85"/>
      <c r="AA420" s="85"/>
    </row>
    <row r="421" spans="1:27" s="48" customFormat="1" x14ac:dyDescent="0.2">
      <c r="A421" s="78"/>
      <c r="B421" s="79"/>
      <c r="C421" s="79"/>
      <c r="D421" s="80"/>
      <c r="E421" s="81"/>
      <c r="F421" s="81"/>
      <c r="G421" s="81"/>
      <c r="H421" s="81"/>
      <c r="I421" s="81"/>
      <c r="J421" s="81"/>
      <c r="K421" s="82"/>
      <c r="L421" s="80"/>
      <c r="M421" s="81"/>
      <c r="N421" s="83"/>
      <c r="O421" s="84"/>
      <c r="P421" s="85"/>
      <c r="Q421" s="85"/>
      <c r="R421" s="81"/>
      <c r="U421" s="81"/>
      <c r="V421" s="81"/>
      <c r="W421" s="82"/>
      <c r="X421" s="80"/>
      <c r="Y421" s="80"/>
      <c r="Z421" s="85"/>
      <c r="AA421" s="85"/>
    </row>
    <row r="422" spans="1:27" s="48" customFormat="1" x14ac:dyDescent="0.2">
      <c r="A422" s="78"/>
      <c r="B422" s="79"/>
      <c r="C422" s="79"/>
      <c r="D422" s="80"/>
      <c r="E422" s="81"/>
      <c r="F422" s="81"/>
      <c r="G422" s="81"/>
      <c r="H422" s="81"/>
      <c r="I422" s="81"/>
      <c r="J422" s="81"/>
      <c r="K422" s="82"/>
      <c r="L422" s="80"/>
      <c r="M422" s="81"/>
      <c r="N422" s="83"/>
      <c r="O422" s="84"/>
      <c r="P422" s="85"/>
      <c r="Q422" s="85"/>
      <c r="R422" s="81"/>
      <c r="U422" s="81"/>
      <c r="V422" s="81"/>
      <c r="W422" s="82"/>
      <c r="X422" s="80"/>
      <c r="Y422" s="80"/>
      <c r="Z422" s="85"/>
      <c r="AA422" s="85"/>
    </row>
    <row r="423" spans="1:27" s="48" customFormat="1" x14ac:dyDescent="0.2">
      <c r="A423" s="78"/>
      <c r="B423" s="79"/>
      <c r="C423" s="79"/>
      <c r="D423" s="80"/>
      <c r="E423" s="81"/>
      <c r="F423" s="81"/>
      <c r="G423" s="81"/>
      <c r="H423" s="81"/>
      <c r="I423" s="81"/>
      <c r="J423" s="81"/>
      <c r="K423" s="82"/>
      <c r="L423" s="80"/>
      <c r="M423" s="81"/>
      <c r="N423" s="83"/>
      <c r="O423" s="84"/>
      <c r="P423" s="85"/>
      <c r="Q423" s="85"/>
      <c r="R423" s="81"/>
      <c r="U423" s="81"/>
      <c r="V423" s="81"/>
      <c r="W423" s="82"/>
      <c r="X423" s="80"/>
      <c r="Y423" s="80"/>
      <c r="Z423" s="85"/>
      <c r="AA423" s="85"/>
    </row>
    <row r="424" spans="1:27" s="48" customFormat="1" x14ac:dyDescent="0.2">
      <c r="A424" s="78"/>
      <c r="B424" s="79"/>
      <c r="C424" s="79"/>
      <c r="D424" s="80"/>
      <c r="E424" s="81"/>
      <c r="F424" s="81"/>
      <c r="G424" s="81"/>
      <c r="H424" s="81"/>
      <c r="I424" s="81"/>
      <c r="J424" s="81"/>
      <c r="K424" s="82"/>
      <c r="L424" s="80"/>
      <c r="M424" s="81"/>
      <c r="N424" s="83"/>
      <c r="O424" s="84"/>
      <c r="P424" s="85"/>
      <c r="Q424" s="85"/>
      <c r="R424" s="81"/>
      <c r="U424" s="81"/>
      <c r="V424" s="81"/>
      <c r="W424" s="82"/>
      <c r="X424" s="80"/>
      <c r="Y424" s="80"/>
      <c r="Z424" s="85"/>
      <c r="AA424" s="85"/>
    </row>
    <row r="425" spans="1:27" s="48" customFormat="1" x14ac:dyDescent="0.2">
      <c r="A425" s="78"/>
      <c r="B425" s="79"/>
      <c r="C425" s="79"/>
      <c r="D425" s="80"/>
      <c r="E425" s="81"/>
      <c r="F425" s="81"/>
      <c r="G425" s="81"/>
      <c r="H425" s="81"/>
      <c r="I425" s="81"/>
      <c r="J425" s="81"/>
      <c r="K425" s="82"/>
      <c r="L425" s="80"/>
      <c r="M425" s="81"/>
      <c r="N425" s="83"/>
      <c r="O425" s="84"/>
      <c r="P425" s="85"/>
      <c r="Q425" s="85"/>
      <c r="R425" s="81"/>
      <c r="U425" s="81"/>
      <c r="V425" s="81"/>
      <c r="W425" s="82"/>
      <c r="X425" s="80"/>
      <c r="Y425" s="80"/>
      <c r="Z425" s="85"/>
      <c r="AA425" s="85"/>
    </row>
    <row r="426" spans="1:27" s="48" customFormat="1" x14ac:dyDescent="0.2">
      <c r="A426" s="78"/>
      <c r="B426" s="79"/>
      <c r="C426" s="79"/>
      <c r="D426" s="80"/>
      <c r="E426" s="81"/>
      <c r="F426" s="81"/>
      <c r="G426" s="81"/>
      <c r="H426" s="81"/>
      <c r="I426" s="81"/>
      <c r="J426" s="81"/>
      <c r="K426" s="82"/>
      <c r="L426" s="80"/>
      <c r="M426" s="81"/>
      <c r="N426" s="83"/>
      <c r="O426" s="84"/>
      <c r="P426" s="85"/>
      <c r="Q426" s="85"/>
      <c r="R426" s="81"/>
      <c r="U426" s="81"/>
      <c r="V426" s="81"/>
      <c r="W426" s="82"/>
      <c r="X426" s="80"/>
      <c r="Y426" s="80"/>
      <c r="Z426" s="85"/>
      <c r="AA426" s="85"/>
    </row>
    <row r="427" spans="1:27" s="48" customFormat="1" x14ac:dyDescent="0.2">
      <c r="A427" s="78"/>
      <c r="B427" s="79"/>
      <c r="C427" s="79"/>
      <c r="D427" s="80"/>
      <c r="E427" s="81"/>
      <c r="F427" s="81"/>
      <c r="G427" s="81"/>
      <c r="H427" s="81"/>
      <c r="I427" s="81"/>
      <c r="J427" s="81"/>
      <c r="K427" s="82"/>
      <c r="L427" s="80"/>
      <c r="M427" s="81"/>
      <c r="N427" s="83"/>
      <c r="O427" s="84"/>
      <c r="P427" s="85"/>
      <c r="Q427" s="85"/>
      <c r="R427" s="81"/>
      <c r="U427" s="81"/>
      <c r="V427" s="81"/>
      <c r="W427" s="82"/>
      <c r="X427" s="80"/>
      <c r="Y427" s="80"/>
      <c r="Z427" s="85"/>
      <c r="AA427" s="85"/>
    </row>
    <row r="428" spans="1:27" s="48" customFormat="1" x14ac:dyDescent="0.2">
      <c r="A428" s="78"/>
      <c r="B428" s="79"/>
      <c r="C428" s="79"/>
      <c r="D428" s="80"/>
      <c r="E428" s="81"/>
      <c r="F428" s="81"/>
      <c r="G428" s="81"/>
      <c r="H428" s="81"/>
      <c r="I428" s="81"/>
      <c r="J428" s="81"/>
      <c r="K428" s="82"/>
      <c r="L428" s="80"/>
      <c r="M428" s="81"/>
      <c r="N428" s="83"/>
      <c r="O428" s="84"/>
      <c r="P428" s="85"/>
      <c r="Q428" s="85"/>
      <c r="R428" s="81"/>
      <c r="U428" s="81"/>
      <c r="V428" s="81"/>
      <c r="W428" s="82"/>
      <c r="X428" s="80"/>
      <c r="Y428" s="80"/>
      <c r="Z428" s="85"/>
      <c r="AA428" s="85"/>
    </row>
    <row r="429" spans="1:27" s="48" customFormat="1" x14ac:dyDescent="0.2">
      <c r="A429" s="78"/>
      <c r="B429" s="79"/>
      <c r="C429" s="79"/>
      <c r="D429" s="80"/>
      <c r="E429" s="81"/>
      <c r="F429" s="81"/>
      <c r="G429" s="81"/>
      <c r="H429" s="81"/>
      <c r="I429" s="81"/>
      <c r="J429" s="81"/>
      <c r="K429" s="82"/>
      <c r="L429" s="80"/>
      <c r="M429" s="81"/>
      <c r="N429" s="83"/>
      <c r="O429" s="84"/>
      <c r="P429" s="85"/>
      <c r="Q429" s="85"/>
      <c r="R429" s="81"/>
      <c r="U429" s="81"/>
      <c r="V429" s="81"/>
      <c r="W429" s="82"/>
      <c r="X429" s="80"/>
      <c r="Y429" s="80"/>
      <c r="Z429" s="85"/>
      <c r="AA429" s="85"/>
    </row>
    <row r="430" spans="1:27" s="48" customFormat="1" x14ac:dyDescent="0.2">
      <c r="A430" s="78"/>
      <c r="B430" s="79"/>
      <c r="C430" s="79"/>
      <c r="D430" s="80"/>
      <c r="E430" s="81"/>
      <c r="F430" s="81"/>
      <c r="G430" s="81"/>
      <c r="H430" s="81"/>
      <c r="I430" s="81"/>
      <c r="J430" s="81"/>
      <c r="K430" s="82"/>
      <c r="L430" s="80"/>
      <c r="M430" s="81"/>
      <c r="N430" s="83"/>
      <c r="O430" s="84"/>
      <c r="P430" s="85"/>
      <c r="Q430" s="85"/>
      <c r="R430" s="81"/>
      <c r="U430" s="81"/>
      <c r="V430" s="81"/>
      <c r="W430" s="82"/>
      <c r="X430" s="80"/>
      <c r="Y430" s="80"/>
      <c r="Z430" s="85"/>
      <c r="AA430" s="85"/>
    </row>
    <row r="431" spans="1:27" s="48" customFormat="1" x14ac:dyDescent="0.2">
      <c r="A431" s="78"/>
      <c r="B431" s="79"/>
      <c r="C431" s="79"/>
      <c r="D431" s="80"/>
      <c r="E431" s="81"/>
      <c r="F431" s="81"/>
      <c r="G431" s="81"/>
      <c r="H431" s="81"/>
      <c r="I431" s="81"/>
      <c r="J431" s="81"/>
      <c r="K431" s="82"/>
      <c r="L431" s="80"/>
      <c r="M431" s="81"/>
      <c r="N431" s="83"/>
      <c r="O431" s="84"/>
      <c r="P431" s="85"/>
      <c r="Q431" s="85"/>
      <c r="R431" s="81"/>
      <c r="U431" s="81"/>
      <c r="V431" s="81"/>
      <c r="W431" s="82"/>
      <c r="X431" s="80"/>
      <c r="Y431" s="80"/>
      <c r="Z431" s="85"/>
      <c r="AA431" s="85"/>
    </row>
    <row r="432" spans="1:27" s="48" customFormat="1" x14ac:dyDescent="0.2">
      <c r="A432" s="78"/>
      <c r="B432" s="79"/>
      <c r="C432" s="79"/>
      <c r="D432" s="80"/>
      <c r="E432" s="81"/>
      <c r="F432" s="81"/>
      <c r="G432" s="81"/>
      <c r="H432" s="81"/>
      <c r="I432" s="81"/>
      <c r="J432" s="81"/>
      <c r="K432" s="82"/>
      <c r="L432" s="80"/>
      <c r="M432" s="81"/>
      <c r="N432" s="83"/>
      <c r="O432" s="84"/>
      <c r="P432" s="85"/>
      <c r="Q432" s="85"/>
      <c r="R432" s="81"/>
      <c r="U432" s="81"/>
      <c r="V432" s="81"/>
      <c r="W432" s="82"/>
      <c r="X432" s="80"/>
      <c r="Y432" s="80"/>
      <c r="Z432" s="85"/>
      <c r="AA432" s="85"/>
    </row>
    <row r="433" spans="1:27" s="48" customFormat="1" x14ac:dyDescent="0.2">
      <c r="A433" s="78"/>
      <c r="B433" s="79"/>
      <c r="C433" s="79"/>
      <c r="D433" s="80"/>
      <c r="E433" s="81"/>
      <c r="F433" s="81"/>
      <c r="G433" s="81"/>
      <c r="H433" s="81"/>
      <c r="I433" s="81"/>
      <c r="J433" s="81"/>
      <c r="K433" s="82"/>
      <c r="L433" s="80"/>
      <c r="M433" s="81"/>
      <c r="N433" s="83"/>
      <c r="O433" s="84"/>
      <c r="P433" s="85"/>
      <c r="Q433" s="85"/>
      <c r="R433" s="81"/>
      <c r="U433" s="81"/>
      <c r="V433" s="81"/>
      <c r="W433" s="82"/>
      <c r="X433" s="80"/>
      <c r="Y433" s="80"/>
      <c r="Z433" s="85"/>
      <c r="AA433" s="85"/>
    </row>
    <row r="434" spans="1:27" s="48" customFormat="1" x14ac:dyDescent="0.2">
      <c r="A434" s="78"/>
      <c r="B434" s="79"/>
      <c r="C434" s="79"/>
      <c r="D434" s="80"/>
      <c r="E434" s="81"/>
      <c r="F434" s="81"/>
      <c r="G434" s="81"/>
      <c r="H434" s="81"/>
      <c r="I434" s="81"/>
      <c r="J434" s="81"/>
      <c r="K434" s="82"/>
      <c r="L434" s="80"/>
      <c r="M434" s="81"/>
      <c r="N434" s="83"/>
      <c r="O434" s="84"/>
      <c r="P434" s="85"/>
      <c r="Q434" s="85"/>
      <c r="R434" s="81"/>
      <c r="U434" s="81"/>
      <c r="V434" s="81"/>
      <c r="W434" s="82"/>
      <c r="X434" s="80"/>
      <c r="Y434" s="80"/>
      <c r="Z434" s="85"/>
      <c r="AA434" s="85"/>
    </row>
    <row r="435" spans="1:27" s="48" customFormat="1" x14ac:dyDescent="0.2">
      <c r="A435" s="78"/>
      <c r="B435" s="79"/>
      <c r="C435" s="79"/>
      <c r="D435" s="80"/>
      <c r="E435" s="81"/>
      <c r="F435" s="81"/>
      <c r="G435" s="81"/>
      <c r="H435" s="81"/>
      <c r="I435" s="81"/>
      <c r="J435" s="81"/>
      <c r="K435" s="82"/>
      <c r="L435" s="80"/>
      <c r="M435" s="81"/>
      <c r="N435" s="83"/>
      <c r="O435" s="84"/>
      <c r="P435" s="85"/>
      <c r="Q435" s="85"/>
      <c r="R435" s="81"/>
      <c r="U435" s="81"/>
      <c r="V435" s="81"/>
      <c r="W435" s="82"/>
      <c r="X435" s="80"/>
      <c r="Y435" s="80"/>
      <c r="Z435" s="85"/>
      <c r="AA435" s="85"/>
    </row>
    <row r="436" spans="1:27" s="48" customFormat="1" x14ac:dyDescent="0.2">
      <c r="A436" s="78"/>
      <c r="B436" s="79"/>
      <c r="C436" s="79"/>
      <c r="D436" s="80"/>
      <c r="E436" s="81"/>
      <c r="F436" s="81"/>
      <c r="G436" s="81"/>
      <c r="H436" s="81"/>
      <c r="I436" s="81"/>
      <c r="J436" s="81"/>
      <c r="K436" s="82"/>
      <c r="L436" s="80"/>
      <c r="M436" s="81"/>
      <c r="N436" s="83"/>
      <c r="O436" s="84"/>
      <c r="P436" s="85"/>
      <c r="Q436" s="85"/>
      <c r="R436" s="81"/>
      <c r="U436" s="81"/>
      <c r="V436" s="81"/>
      <c r="W436" s="82"/>
      <c r="X436" s="80"/>
      <c r="Y436" s="80"/>
      <c r="Z436" s="85"/>
      <c r="AA436" s="85"/>
    </row>
    <row r="437" spans="1:27" s="48" customFormat="1" x14ac:dyDescent="0.2">
      <c r="A437" s="78"/>
      <c r="B437" s="79"/>
      <c r="C437" s="79"/>
      <c r="D437" s="80"/>
      <c r="E437" s="81"/>
      <c r="F437" s="81"/>
      <c r="G437" s="81"/>
      <c r="H437" s="81"/>
      <c r="I437" s="81"/>
      <c r="J437" s="81"/>
      <c r="K437" s="82"/>
      <c r="L437" s="80"/>
      <c r="M437" s="81"/>
      <c r="N437" s="83"/>
      <c r="O437" s="84"/>
      <c r="P437" s="85"/>
      <c r="Q437" s="85"/>
      <c r="R437" s="81"/>
      <c r="U437" s="81"/>
      <c r="V437" s="81"/>
      <c r="W437" s="82"/>
      <c r="X437" s="80"/>
      <c r="Y437" s="80"/>
      <c r="Z437" s="85"/>
      <c r="AA437" s="85"/>
    </row>
    <row r="438" spans="1:27" s="48" customFormat="1" x14ac:dyDescent="0.2">
      <c r="A438" s="78"/>
      <c r="B438" s="79"/>
      <c r="C438" s="79"/>
      <c r="D438" s="80"/>
      <c r="E438" s="81"/>
      <c r="F438" s="81"/>
      <c r="G438" s="81"/>
      <c r="H438" s="81"/>
      <c r="I438" s="81"/>
      <c r="J438" s="81"/>
      <c r="K438" s="82"/>
      <c r="L438" s="80"/>
      <c r="M438" s="81"/>
      <c r="N438" s="83"/>
      <c r="O438" s="84"/>
      <c r="P438" s="85"/>
      <c r="Q438" s="85"/>
      <c r="R438" s="81"/>
      <c r="U438" s="81"/>
      <c r="V438" s="81"/>
      <c r="W438" s="82"/>
      <c r="X438" s="80"/>
      <c r="Y438" s="80"/>
      <c r="Z438" s="85"/>
      <c r="AA438" s="85"/>
    </row>
    <row r="439" spans="1:27" s="48" customFormat="1" x14ac:dyDescent="0.2">
      <c r="A439" s="78"/>
      <c r="B439" s="79"/>
      <c r="C439" s="79"/>
      <c r="D439" s="80"/>
      <c r="E439" s="81"/>
      <c r="F439" s="81"/>
      <c r="G439" s="81"/>
      <c r="H439" s="81"/>
      <c r="I439" s="81"/>
      <c r="J439" s="81"/>
      <c r="K439" s="82"/>
      <c r="L439" s="80"/>
      <c r="M439" s="81"/>
      <c r="N439" s="83"/>
      <c r="O439" s="84"/>
      <c r="P439" s="85"/>
      <c r="Q439" s="85"/>
      <c r="R439" s="81"/>
      <c r="U439" s="81"/>
      <c r="V439" s="81"/>
      <c r="W439" s="82"/>
      <c r="X439" s="80"/>
      <c r="Y439" s="80"/>
      <c r="Z439" s="85"/>
      <c r="AA439" s="85"/>
    </row>
    <row r="440" spans="1:27" s="48" customFormat="1" x14ac:dyDescent="0.2">
      <c r="A440" s="78"/>
      <c r="B440" s="79"/>
      <c r="C440" s="79"/>
      <c r="D440" s="80"/>
      <c r="E440" s="81"/>
      <c r="F440" s="81"/>
      <c r="G440" s="81"/>
      <c r="H440" s="81"/>
      <c r="I440" s="81"/>
      <c r="J440" s="81"/>
      <c r="K440" s="82"/>
      <c r="L440" s="80"/>
      <c r="M440" s="81"/>
      <c r="N440" s="83"/>
      <c r="O440" s="84"/>
      <c r="P440" s="85"/>
      <c r="Q440" s="85"/>
      <c r="R440" s="81"/>
      <c r="U440" s="81"/>
      <c r="V440" s="81"/>
      <c r="W440" s="82"/>
      <c r="X440" s="80"/>
      <c r="Y440" s="80"/>
      <c r="Z440" s="85"/>
      <c r="AA440" s="85"/>
    </row>
    <row r="441" spans="1:27" s="48" customFormat="1" x14ac:dyDescent="0.2">
      <c r="A441" s="78"/>
      <c r="B441" s="79"/>
      <c r="C441" s="79"/>
      <c r="D441" s="80"/>
      <c r="E441" s="81"/>
      <c r="F441" s="81"/>
      <c r="G441" s="81"/>
      <c r="H441" s="81"/>
      <c r="I441" s="81"/>
      <c r="J441" s="81"/>
      <c r="K441" s="82"/>
      <c r="L441" s="80"/>
      <c r="M441" s="81"/>
      <c r="N441" s="83"/>
      <c r="O441" s="84"/>
      <c r="P441" s="85"/>
      <c r="Q441" s="85"/>
      <c r="R441" s="81"/>
      <c r="U441" s="81"/>
      <c r="V441" s="81"/>
      <c r="W441" s="82"/>
      <c r="X441" s="80"/>
      <c r="Y441" s="80"/>
      <c r="Z441" s="85"/>
      <c r="AA441" s="85"/>
    </row>
    <row r="442" spans="1:27" s="48" customFormat="1" x14ac:dyDescent="0.2">
      <c r="A442" s="78"/>
      <c r="B442" s="79"/>
      <c r="C442" s="79"/>
      <c r="D442" s="80"/>
      <c r="E442" s="81"/>
      <c r="F442" s="81"/>
      <c r="G442" s="81"/>
      <c r="H442" s="81"/>
      <c r="I442" s="81"/>
      <c r="J442" s="81"/>
      <c r="K442" s="82"/>
      <c r="L442" s="80"/>
      <c r="M442" s="81"/>
      <c r="N442" s="83"/>
      <c r="O442" s="84"/>
      <c r="P442" s="85"/>
      <c r="Q442" s="85"/>
      <c r="R442" s="81"/>
      <c r="U442" s="81"/>
      <c r="V442" s="81"/>
      <c r="W442" s="82"/>
      <c r="X442" s="80"/>
      <c r="Y442" s="80"/>
      <c r="Z442" s="85"/>
      <c r="AA442" s="85"/>
    </row>
    <row r="443" spans="1:27" s="48" customFormat="1" x14ac:dyDescent="0.2">
      <c r="A443" s="78"/>
      <c r="B443" s="79"/>
      <c r="C443" s="79"/>
      <c r="D443" s="80"/>
      <c r="E443" s="81"/>
      <c r="F443" s="81"/>
      <c r="G443" s="81"/>
      <c r="H443" s="81"/>
      <c r="I443" s="81"/>
      <c r="J443" s="81"/>
      <c r="K443" s="82"/>
      <c r="L443" s="80"/>
      <c r="M443" s="81"/>
      <c r="N443" s="83"/>
      <c r="O443" s="84"/>
      <c r="P443" s="85"/>
      <c r="Q443" s="85"/>
      <c r="R443" s="81"/>
      <c r="U443" s="81"/>
      <c r="V443" s="81"/>
      <c r="W443" s="82"/>
      <c r="X443" s="80"/>
      <c r="Y443" s="80"/>
      <c r="Z443" s="85"/>
      <c r="AA443" s="85"/>
    </row>
    <row r="444" spans="1:27" s="48" customFormat="1" x14ac:dyDescent="0.2">
      <c r="A444" s="78"/>
      <c r="B444" s="79"/>
      <c r="C444" s="79"/>
      <c r="D444" s="80"/>
      <c r="E444" s="81"/>
      <c r="F444" s="81"/>
      <c r="G444" s="81"/>
      <c r="H444" s="81"/>
      <c r="I444" s="81"/>
      <c r="J444" s="81"/>
      <c r="K444" s="82"/>
      <c r="L444" s="80"/>
      <c r="M444" s="81"/>
      <c r="N444" s="83"/>
      <c r="O444" s="84"/>
      <c r="P444" s="85"/>
      <c r="Q444" s="85"/>
      <c r="R444" s="81"/>
      <c r="U444" s="81"/>
      <c r="V444" s="81"/>
      <c r="W444" s="82"/>
      <c r="X444" s="80"/>
      <c r="Y444" s="80"/>
      <c r="Z444" s="85"/>
      <c r="AA444" s="85"/>
    </row>
    <row r="445" spans="1:27" s="48" customFormat="1" x14ac:dyDescent="0.2">
      <c r="A445" s="78"/>
      <c r="B445" s="79"/>
      <c r="C445" s="79"/>
      <c r="D445" s="80"/>
      <c r="E445" s="81"/>
      <c r="F445" s="81"/>
      <c r="G445" s="81"/>
      <c r="H445" s="81"/>
      <c r="I445" s="81"/>
      <c r="J445" s="81"/>
      <c r="K445" s="82"/>
      <c r="L445" s="80"/>
      <c r="M445" s="81"/>
      <c r="N445" s="83"/>
      <c r="O445" s="84"/>
      <c r="P445" s="85"/>
      <c r="Q445" s="85"/>
      <c r="R445" s="81"/>
      <c r="U445" s="81"/>
      <c r="V445" s="81"/>
      <c r="W445" s="82"/>
      <c r="X445" s="80"/>
      <c r="Y445" s="80"/>
      <c r="Z445" s="85"/>
      <c r="AA445" s="85"/>
    </row>
    <row r="446" spans="1:27" s="48" customFormat="1" x14ac:dyDescent="0.2">
      <c r="A446" s="78"/>
      <c r="B446" s="79"/>
      <c r="C446" s="79"/>
      <c r="D446" s="80"/>
      <c r="E446" s="81"/>
      <c r="F446" s="81"/>
      <c r="G446" s="81"/>
      <c r="H446" s="81"/>
      <c r="I446" s="81"/>
      <c r="J446" s="81"/>
      <c r="K446" s="82"/>
      <c r="L446" s="80"/>
      <c r="M446" s="81"/>
      <c r="N446" s="83"/>
      <c r="O446" s="84"/>
      <c r="P446" s="85"/>
      <c r="Q446" s="85"/>
      <c r="R446" s="81"/>
      <c r="U446" s="81"/>
      <c r="V446" s="81"/>
      <c r="W446" s="82"/>
      <c r="X446" s="80"/>
      <c r="Y446" s="80"/>
      <c r="Z446" s="85"/>
      <c r="AA446" s="85"/>
    </row>
    <row r="447" spans="1:27" s="48" customFormat="1" x14ac:dyDescent="0.2">
      <c r="A447" s="78"/>
      <c r="B447" s="79"/>
      <c r="C447" s="79"/>
      <c r="D447" s="80"/>
      <c r="E447" s="81"/>
      <c r="F447" s="81"/>
      <c r="G447" s="81"/>
      <c r="H447" s="81"/>
      <c r="I447" s="81"/>
      <c r="J447" s="81"/>
      <c r="K447" s="82"/>
      <c r="L447" s="80"/>
      <c r="M447" s="81"/>
      <c r="N447" s="83"/>
      <c r="O447" s="84"/>
      <c r="P447" s="85"/>
      <c r="Q447" s="85"/>
      <c r="R447" s="81"/>
      <c r="U447" s="81"/>
      <c r="V447" s="81"/>
      <c r="W447" s="82"/>
      <c r="X447" s="80"/>
      <c r="Y447" s="80"/>
      <c r="Z447" s="85"/>
      <c r="AA447" s="85"/>
    </row>
    <row r="448" spans="1:27" s="48" customFormat="1" x14ac:dyDescent="0.2">
      <c r="A448" s="78"/>
      <c r="B448" s="79"/>
      <c r="C448" s="79"/>
      <c r="D448" s="80"/>
      <c r="E448" s="81"/>
      <c r="F448" s="81"/>
      <c r="G448" s="81"/>
      <c r="H448" s="81"/>
      <c r="I448" s="81"/>
      <c r="J448" s="81"/>
      <c r="K448" s="82"/>
      <c r="L448" s="80"/>
      <c r="M448" s="81"/>
      <c r="N448" s="83"/>
      <c r="O448" s="84"/>
      <c r="P448" s="85"/>
      <c r="Q448" s="85"/>
      <c r="R448" s="81"/>
      <c r="U448" s="81"/>
      <c r="V448" s="81"/>
      <c r="W448" s="82"/>
      <c r="X448" s="80"/>
      <c r="Y448" s="80"/>
      <c r="Z448" s="85"/>
      <c r="AA448" s="85"/>
    </row>
    <row r="449" spans="1:27" s="48" customFormat="1" x14ac:dyDescent="0.2">
      <c r="A449" s="78"/>
      <c r="B449" s="79"/>
      <c r="C449" s="79"/>
      <c r="D449" s="80"/>
      <c r="E449" s="81"/>
      <c r="F449" s="81"/>
      <c r="G449" s="81"/>
      <c r="H449" s="81"/>
      <c r="I449" s="81"/>
      <c r="J449" s="81"/>
      <c r="K449" s="82"/>
      <c r="L449" s="80"/>
      <c r="M449" s="81"/>
      <c r="N449" s="83"/>
      <c r="O449" s="84"/>
      <c r="P449" s="85"/>
      <c r="Q449" s="85"/>
      <c r="R449" s="81"/>
      <c r="U449" s="81"/>
      <c r="V449" s="81"/>
      <c r="W449" s="82"/>
      <c r="X449" s="80"/>
      <c r="Y449" s="80"/>
      <c r="Z449" s="85"/>
      <c r="AA449" s="85"/>
    </row>
    <row r="450" spans="1:27" s="48" customFormat="1" x14ac:dyDescent="0.2">
      <c r="A450" s="78"/>
      <c r="B450" s="79"/>
      <c r="C450" s="79"/>
      <c r="D450" s="80"/>
      <c r="E450" s="81"/>
      <c r="F450" s="81"/>
      <c r="G450" s="81"/>
      <c r="H450" s="81"/>
      <c r="I450" s="81"/>
      <c r="J450" s="81"/>
      <c r="K450" s="82"/>
      <c r="L450" s="80"/>
      <c r="M450" s="81"/>
      <c r="N450" s="83"/>
      <c r="O450" s="84"/>
      <c r="P450" s="85"/>
      <c r="Q450" s="85"/>
      <c r="R450" s="81"/>
      <c r="U450" s="81"/>
      <c r="V450" s="81"/>
      <c r="W450" s="82"/>
      <c r="X450" s="80"/>
      <c r="Y450" s="80"/>
      <c r="Z450" s="85"/>
      <c r="AA450" s="85"/>
    </row>
    <row r="451" spans="1:27" s="48" customFormat="1" x14ac:dyDescent="0.2">
      <c r="A451" s="78"/>
      <c r="B451" s="79"/>
      <c r="C451" s="79"/>
      <c r="D451" s="80"/>
      <c r="E451" s="81"/>
      <c r="F451" s="81"/>
      <c r="G451" s="81"/>
      <c r="H451" s="81"/>
      <c r="I451" s="81"/>
      <c r="J451" s="81"/>
      <c r="K451" s="82"/>
      <c r="L451" s="80"/>
      <c r="M451" s="81"/>
      <c r="N451" s="83"/>
      <c r="O451" s="84"/>
      <c r="P451" s="85"/>
      <c r="Q451" s="85"/>
      <c r="R451" s="81"/>
      <c r="U451" s="81"/>
      <c r="V451" s="81"/>
      <c r="W451" s="82"/>
      <c r="X451" s="80"/>
      <c r="Y451" s="80"/>
      <c r="Z451" s="85"/>
      <c r="AA451" s="85"/>
    </row>
    <row r="452" spans="1:27" s="48" customFormat="1" x14ac:dyDescent="0.2">
      <c r="A452" s="78"/>
      <c r="B452" s="79"/>
      <c r="C452" s="79"/>
      <c r="D452" s="80"/>
      <c r="E452" s="81"/>
      <c r="F452" s="81"/>
      <c r="G452" s="81"/>
      <c r="H452" s="81"/>
      <c r="I452" s="81"/>
      <c r="J452" s="81"/>
      <c r="K452" s="82"/>
      <c r="L452" s="80"/>
      <c r="M452" s="81"/>
      <c r="N452" s="83"/>
      <c r="O452" s="84"/>
      <c r="P452" s="85"/>
      <c r="Q452" s="85"/>
      <c r="R452" s="81"/>
      <c r="U452" s="81"/>
      <c r="V452" s="81"/>
      <c r="W452" s="82"/>
      <c r="X452" s="80"/>
      <c r="Y452" s="80"/>
      <c r="Z452" s="85"/>
      <c r="AA452" s="85"/>
    </row>
    <row r="453" spans="1:27" s="48" customFormat="1" x14ac:dyDescent="0.2">
      <c r="A453" s="78"/>
      <c r="B453" s="79"/>
      <c r="C453" s="79"/>
      <c r="D453" s="80"/>
      <c r="E453" s="81"/>
      <c r="F453" s="81"/>
      <c r="G453" s="81"/>
      <c r="H453" s="81"/>
      <c r="I453" s="81"/>
      <c r="J453" s="81"/>
      <c r="K453" s="82"/>
      <c r="L453" s="80"/>
      <c r="M453" s="81"/>
      <c r="N453" s="83"/>
      <c r="O453" s="84"/>
      <c r="P453" s="85"/>
      <c r="Q453" s="85"/>
      <c r="R453" s="81"/>
      <c r="U453" s="81"/>
      <c r="V453" s="81"/>
      <c r="W453" s="82"/>
      <c r="X453" s="80"/>
      <c r="Y453" s="80"/>
      <c r="Z453" s="85"/>
      <c r="AA453" s="85"/>
    </row>
    <row r="454" spans="1:27" s="48" customFormat="1" x14ac:dyDescent="0.2">
      <c r="A454" s="78"/>
      <c r="B454" s="79"/>
      <c r="C454" s="79"/>
      <c r="D454" s="80"/>
      <c r="E454" s="81"/>
      <c r="F454" s="81"/>
      <c r="G454" s="81"/>
      <c r="H454" s="81"/>
      <c r="I454" s="81"/>
      <c r="J454" s="81"/>
      <c r="K454" s="82"/>
      <c r="L454" s="80"/>
      <c r="M454" s="81"/>
      <c r="N454" s="83"/>
      <c r="O454" s="84"/>
      <c r="P454" s="85"/>
      <c r="Q454" s="85"/>
      <c r="R454" s="81"/>
      <c r="U454" s="81"/>
      <c r="V454" s="81"/>
      <c r="W454" s="82"/>
      <c r="X454" s="80"/>
      <c r="Y454" s="80"/>
      <c r="Z454" s="85"/>
      <c r="AA454" s="85"/>
    </row>
    <row r="455" spans="1:27" s="48" customFormat="1" x14ac:dyDescent="0.2">
      <c r="A455" s="78"/>
      <c r="B455" s="79"/>
      <c r="C455" s="79"/>
      <c r="D455" s="80"/>
      <c r="E455" s="81"/>
      <c r="F455" s="81"/>
      <c r="G455" s="81"/>
      <c r="H455" s="81"/>
      <c r="I455" s="81"/>
      <c r="J455" s="81"/>
      <c r="K455" s="82"/>
      <c r="L455" s="80"/>
      <c r="M455" s="81"/>
      <c r="N455" s="83"/>
      <c r="O455" s="84"/>
      <c r="P455" s="85"/>
      <c r="Q455" s="85"/>
      <c r="R455" s="81"/>
      <c r="U455" s="81"/>
      <c r="V455" s="81"/>
      <c r="W455" s="82"/>
      <c r="X455" s="80"/>
      <c r="Y455" s="80"/>
      <c r="Z455" s="85"/>
      <c r="AA455" s="85"/>
    </row>
    <row r="456" spans="1:27" s="48" customFormat="1" x14ac:dyDescent="0.2">
      <c r="A456" s="78"/>
      <c r="B456" s="79"/>
      <c r="C456" s="79"/>
      <c r="D456" s="80"/>
      <c r="E456" s="81"/>
      <c r="F456" s="81"/>
      <c r="G456" s="81"/>
      <c r="H456" s="81"/>
      <c r="I456" s="81"/>
      <c r="J456" s="81"/>
      <c r="K456" s="82"/>
      <c r="L456" s="80"/>
      <c r="M456" s="81"/>
      <c r="N456" s="83"/>
      <c r="O456" s="84"/>
      <c r="P456" s="85"/>
      <c r="Q456" s="85"/>
      <c r="R456" s="81"/>
      <c r="U456" s="81"/>
      <c r="V456" s="81"/>
      <c r="W456" s="82"/>
      <c r="X456" s="80"/>
      <c r="Y456" s="80"/>
      <c r="Z456" s="85"/>
      <c r="AA456" s="85"/>
    </row>
    <row r="457" spans="1:27" s="48" customFormat="1" x14ac:dyDescent="0.2">
      <c r="A457" s="78"/>
      <c r="B457" s="79"/>
      <c r="C457" s="79"/>
      <c r="D457" s="80"/>
      <c r="E457" s="81"/>
      <c r="F457" s="81"/>
      <c r="G457" s="81"/>
      <c r="H457" s="81"/>
      <c r="I457" s="81"/>
      <c r="J457" s="81"/>
      <c r="K457" s="82"/>
      <c r="L457" s="80"/>
      <c r="M457" s="81"/>
      <c r="N457" s="83"/>
      <c r="O457" s="84"/>
      <c r="P457" s="85"/>
      <c r="Q457" s="85"/>
      <c r="R457" s="81"/>
      <c r="U457" s="81"/>
      <c r="V457" s="81"/>
      <c r="W457" s="82"/>
      <c r="X457" s="80"/>
      <c r="Y457" s="80"/>
      <c r="Z457" s="85"/>
      <c r="AA457" s="85"/>
    </row>
    <row r="458" spans="1:27" s="48" customFormat="1" x14ac:dyDescent="0.2">
      <c r="A458" s="78"/>
      <c r="B458" s="79"/>
      <c r="C458" s="79"/>
      <c r="D458" s="80"/>
      <c r="E458" s="81"/>
      <c r="F458" s="81"/>
      <c r="G458" s="81"/>
      <c r="H458" s="81"/>
      <c r="I458" s="81"/>
      <c r="J458" s="81"/>
      <c r="K458" s="82"/>
      <c r="L458" s="80"/>
      <c r="M458" s="81"/>
      <c r="N458" s="83"/>
      <c r="O458" s="84"/>
      <c r="P458" s="85"/>
      <c r="Q458" s="85"/>
      <c r="R458" s="81"/>
      <c r="U458" s="81"/>
      <c r="V458" s="81"/>
      <c r="W458" s="82"/>
      <c r="X458" s="80"/>
      <c r="Y458" s="80"/>
      <c r="Z458" s="85"/>
      <c r="AA458" s="85"/>
    </row>
    <row r="459" spans="1:27" s="48" customFormat="1" x14ac:dyDescent="0.2">
      <c r="A459" s="78"/>
      <c r="B459" s="79"/>
      <c r="C459" s="79"/>
      <c r="D459" s="80"/>
      <c r="E459" s="81"/>
      <c r="F459" s="81"/>
      <c r="G459" s="81"/>
      <c r="H459" s="81"/>
      <c r="I459" s="81"/>
      <c r="J459" s="81"/>
      <c r="K459" s="82"/>
      <c r="L459" s="80"/>
      <c r="M459" s="81"/>
      <c r="N459" s="83"/>
      <c r="O459" s="84"/>
      <c r="P459" s="85"/>
      <c r="Q459" s="85"/>
      <c r="R459" s="81"/>
      <c r="U459" s="81"/>
      <c r="V459" s="81"/>
      <c r="W459" s="82"/>
      <c r="X459" s="80"/>
      <c r="Y459" s="80"/>
      <c r="Z459" s="85"/>
      <c r="AA459" s="85"/>
    </row>
    <row r="460" spans="1:27" s="48" customFormat="1" x14ac:dyDescent="0.2">
      <c r="A460" s="78"/>
      <c r="B460" s="79"/>
      <c r="C460" s="79"/>
      <c r="D460" s="80"/>
      <c r="E460" s="81"/>
      <c r="F460" s="81"/>
      <c r="G460" s="81"/>
      <c r="H460" s="81"/>
      <c r="I460" s="81"/>
      <c r="J460" s="81"/>
      <c r="K460" s="82"/>
      <c r="L460" s="80"/>
      <c r="M460" s="81"/>
      <c r="N460" s="83"/>
      <c r="O460" s="84"/>
      <c r="P460" s="85"/>
      <c r="Q460" s="85"/>
      <c r="R460" s="81"/>
      <c r="U460" s="81"/>
      <c r="V460" s="81"/>
      <c r="W460" s="82"/>
      <c r="X460" s="80"/>
      <c r="Y460" s="80"/>
      <c r="Z460" s="85"/>
      <c r="AA460" s="85"/>
    </row>
    <row r="461" spans="1:27" s="48" customFormat="1" x14ac:dyDescent="0.2">
      <c r="A461" s="78"/>
      <c r="B461" s="79"/>
      <c r="C461" s="79"/>
      <c r="D461" s="80"/>
      <c r="E461" s="81"/>
      <c r="F461" s="81"/>
      <c r="G461" s="81"/>
      <c r="H461" s="81"/>
      <c r="I461" s="81"/>
      <c r="J461" s="81"/>
      <c r="K461" s="82"/>
      <c r="L461" s="80"/>
      <c r="M461" s="81"/>
      <c r="N461" s="83"/>
      <c r="O461" s="84"/>
      <c r="P461" s="85"/>
      <c r="Q461" s="85"/>
      <c r="R461" s="81"/>
      <c r="U461" s="81"/>
      <c r="V461" s="81"/>
      <c r="W461" s="82"/>
      <c r="X461" s="80"/>
      <c r="Y461" s="80"/>
      <c r="Z461" s="85"/>
      <c r="AA461" s="85"/>
    </row>
    <row r="462" spans="1:27" s="48" customFormat="1" x14ac:dyDescent="0.2">
      <c r="A462" s="78"/>
      <c r="B462" s="79"/>
      <c r="C462" s="79"/>
      <c r="D462" s="80"/>
      <c r="E462" s="81"/>
      <c r="F462" s="81"/>
      <c r="G462" s="81"/>
      <c r="H462" s="81"/>
      <c r="I462" s="81"/>
      <c r="J462" s="81"/>
      <c r="K462" s="82"/>
      <c r="L462" s="80"/>
      <c r="M462" s="81"/>
      <c r="N462" s="83"/>
      <c r="O462" s="84"/>
      <c r="P462" s="85"/>
      <c r="Q462" s="85"/>
      <c r="R462" s="81"/>
      <c r="U462" s="81"/>
      <c r="V462" s="81"/>
      <c r="W462" s="82"/>
      <c r="X462" s="80"/>
      <c r="Y462" s="80"/>
      <c r="Z462" s="85"/>
      <c r="AA462" s="85"/>
    </row>
    <row r="463" spans="1:27" s="48" customFormat="1" x14ac:dyDescent="0.2">
      <c r="A463" s="78"/>
      <c r="B463" s="79"/>
      <c r="C463" s="79"/>
      <c r="D463" s="80"/>
      <c r="E463" s="81"/>
      <c r="F463" s="81"/>
      <c r="G463" s="81"/>
      <c r="H463" s="81"/>
      <c r="I463" s="81"/>
      <c r="J463" s="81"/>
      <c r="K463" s="82"/>
      <c r="L463" s="80"/>
      <c r="M463" s="81"/>
      <c r="N463" s="83"/>
      <c r="O463" s="84"/>
      <c r="P463" s="85"/>
      <c r="Q463" s="85"/>
      <c r="R463" s="81"/>
      <c r="U463" s="81"/>
      <c r="V463" s="81"/>
      <c r="W463" s="82"/>
      <c r="X463" s="80"/>
      <c r="Y463" s="80"/>
      <c r="Z463" s="85"/>
      <c r="AA463" s="85"/>
    </row>
    <row r="464" spans="1:27" s="48" customFormat="1" x14ac:dyDescent="0.2">
      <c r="A464" s="78"/>
      <c r="B464" s="79"/>
      <c r="C464" s="79"/>
      <c r="D464" s="80"/>
      <c r="E464" s="81"/>
      <c r="F464" s="81"/>
      <c r="G464" s="81"/>
      <c r="H464" s="81"/>
      <c r="I464" s="81"/>
      <c r="J464" s="81"/>
      <c r="K464" s="82"/>
      <c r="L464" s="80"/>
      <c r="M464" s="81"/>
      <c r="N464" s="83"/>
      <c r="O464" s="84"/>
      <c r="P464" s="85"/>
      <c r="Q464" s="85"/>
      <c r="R464" s="81"/>
      <c r="U464" s="81"/>
      <c r="V464" s="81"/>
      <c r="W464" s="82"/>
      <c r="X464" s="80"/>
      <c r="Y464" s="80"/>
      <c r="Z464" s="85"/>
      <c r="AA464" s="85"/>
    </row>
    <row r="465" spans="1:27" s="48" customFormat="1" x14ac:dyDescent="0.2">
      <c r="A465" s="78"/>
      <c r="B465" s="79"/>
      <c r="C465" s="79"/>
      <c r="D465" s="80"/>
      <c r="E465" s="81"/>
      <c r="F465" s="81"/>
      <c r="G465" s="81"/>
      <c r="H465" s="81"/>
      <c r="I465" s="81"/>
      <c r="J465" s="81"/>
      <c r="K465" s="82"/>
      <c r="L465" s="80"/>
      <c r="M465" s="81"/>
      <c r="N465" s="83"/>
      <c r="O465" s="84"/>
      <c r="P465" s="85"/>
      <c r="Q465" s="85"/>
      <c r="R465" s="81"/>
      <c r="U465" s="81"/>
      <c r="V465" s="81"/>
      <c r="W465" s="82"/>
      <c r="X465" s="80"/>
      <c r="Y465" s="80"/>
      <c r="Z465" s="85"/>
      <c r="AA465" s="85"/>
    </row>
    <row r="466" spans="1:27" s="48" customFormat="1" x14ac:dyDescent="0.2">
      <c r="A466" s="78"/>
      <c r="B466" s="79"/>
      <c r="C466" s="79"/>
      <c r="D466" s="80"/>
      <c r="E466" s="81"/>
      <c r="F466" s="81"/>
      <c r="G466" s="81"/>
      <c r="H466" s="81"/>
      <c r="I466" s="81"/>
      <c r="J466" s="81"/>
      <c r="K466" s="82"/>
      <c r="L466" s="80"/>
      <c r="M466" s="81"/>
      <c r="N466" s="83"/>
      <c r="O466" s="84"/>
      <c r="P466" s="85"/>
      <c r="Q466" s="85"/>
      <c r="R466" s="81"/>
      <c r="U466" s="81"/>
      <c r="V466" s="81"/>
      <c r="W466" s="82"/>
      <c r="X466" s="80"/>
      <c r="Y466" s="80"/>
      <c r="Z466" s="85"/>
      <c r="AA466" s="85"/>
    </row>
    <row r="467" spans="1:27" s="48" customFormat="1" x14ac:dyDescent="0.2">
      <c r="A467" s="78"/>
      <c r="B467" s="79"/>
      <c r="C467" s="79"/>
      <c r="D467" s="80"/>
      <c r="E467" s="81"/>
      <c r="F467" s="81"/>
      <c r="G467" s="81"/>
      <c r="H467" s="81"/>
      <c r="I467" s="81"/>
      <c r="J467" s="81"/>
      <c r="K467" s="82"/>
      <c r="L467" s="80"/>
      <c r="M467" s="81"/>
      <c r="N467" s="83"/>
      <c r="O467" s="84"/>
      <c r="P467" s="85"/>
      <c r="Q467" s="85"/>
      <c r="R467" s="81"/>
      <c r="U467" s="81"/>
      <c r="V467" s="81"/>
      <c r="W467" s="82"/>
      <c r="X467" s="80"/>
      <c r="Y467" s="80"/>
      <c r="Z467" s="85"/>
      <c r="AA467" s="85"/>
    </row>
    <row r="468" spans="1:27" s="48" customFormat="1" x14ac:dyDescent="0.2">
      <c r="A468" s="78"/>
      <c r="B468" s="79"/>
      <c r="C468" s="79"/>
      <c r="D468" s="80"/>
      <c r="E468" s="81"/>
      <c r="F468" s="81"/>
      <c r="G468" s="81"/>
      <c r="H468" s="81"/>
      <c r="I468" s="81"/>
      <c r="J468" s="81"/>
      <c r="K468" s="82"/>
      <c r="L468" s="80"/>
      <c r="M468" s="81"/>
      <c r="N468" s="83"/>
      <c r="O468" s="84"/>
      <c r="P468" s="85"/>
      <c r="Q468" s="85"/>
      <c r="R468" s="81"/>
      <c r="U468" s="81"/>
      <c r="V468" s="81"/>
      <c r="W468" s="82"/>
      <c r="X468" s="80"/>
      <c r="Y468" s="80"/>
      <c r="Z468" s="85"/>
      <c r="AA468" s="85"/>
    </row>
    <row r="469" spans="1:27" s="48" customFormat="1" x14ac:dyDescent="0.2">
      <c r="A469" s="78"/>
      <c r="B469" s="79"/>
      <c r="C469" s="79"/>
      <c r="D469" s="80"/>
      <c r="E469" s="81"/>
      <c r="F469" s="81"/>
      <c r="G469" s="81"/>
      <c r="H469" s="81"/>
      <c r="I469" s="81"/>
      <c r="J469" s="81"/>
      <c r="K469" s="82"/>
      <c r="L469" s="80"/>
      <c r="M469" s="81"/>
      <c r="N469" s="83"/>
      <c r="O469" s="84"/>
      <c r="P469" s="85"/>
      <c r="Q469" s="85"/>
      <c r="R469" s="81"/>
      <c r="U469" s="81"/>
      <c r="V469" s="81"/>
      <c r="W469" s="82"/>
      <c r="X469" s="80"/>
      <c r="Y469" s="80"/>
      <c r="Z469" s="85"/>
      <c r="AA469" s="85"/>
    </row>
    <row r="470" spans="1:27" s="48" customFormat="1" x14ac:dyDescent="0.2">
      <c r="A470" s="78"/>
      <c r="B470" s="79"/>
      <c r="C470" s="79"/>
      <c r="D470" s="80"/>
      <c r="E470" s="81"/>
      <c r="F470" s="81"/>
      <c r="G470" s="81"/>
      <c r="H470" s="81"/>
      <c r="I470" s="81"/>
      <c r="J470" s="81"/>
      <c r="K470" s="82"/>
      <c r="L470" s="80"/>
      <c r="M470" s="81"/>
      <c r="N470" s="83"/>
      <c r="O470" s="84"/>
      <c r="P470" s="85"/>
      <c r="Q470" s="85"/>
      <c r="R470" s="81"/>
      <c r="U470" s="81"/>
      <c r="V470" s="81"/>
      <c r="W470" s="82"/>
      <c r="X470" s="80"/>
      <c r="Y470" s="80"/>
      <c r="Z470" s="85"/>
      <c r="AA470" s="85"/>
    </row>
    <row r="471" spans="1:27" s="48" customFormat="1" x14ac:dyDescent="0.2">
      <c r="A471" s="78"/>
      <c r="B471" s="79"/>
      <c r="C471" s="79"/>
      <c r="D471" s="80"/>
      <c r="E471" s="81"/>
      <c r="F471" s="81"/>
      <c r="G471" s="81"/>
      <c r="H471" s="81"/>
      <c r="I471" s="81"/>
      <c r="J471" s="81"/>
      <c r="K471" s="82"/>
      <c r="L471" s="80"/>
      <c r="M471" s="81"/>
      <c r="N471" s="83"/>
      <c r="O471" s="84"/>
      <c r="P471" s="85"/>
      <c r="Q471" s="85"/>
      <c r="R471" s="81"/>
      <c r="U471" s="81"/>
      <c r="V471" s="81"/>
      <c r="W471" s="82"/>
      <c r="X471" s="80"/>
      <c r="Y471" s="80"/>
      <c r="Z471" s="85"/>
      <c r="AA471" s="85"/>
    </row>
    <row r="472" spans="1:27" s="48" customFormat="1" x14ac:dyDescent="0.2">
      <c r="A472" s="78"/>
      <c r="B472" s="79"/>
      <c r="C472" s="79"/>
      <c r="D472" s="80"/>
      <c r="E472" s="81"/>
      <c r="F472" s="81"/>
      <c r="G472" s="81"/>
      <c r="H472" s="81"/>
      <c r="I472" s="81"/>
      <c r="J472" s="81"/>
      <c r="K472" s="82"/>
      <c r="L472" s="80"/>
      <c r="M472" s="81"/>
      <c r="N472" s="83"/>
      <c r="O472" s="84"/>
      <c r="P472" s="85"/>
      <c r="Q472" s="85"/>
      <c r="R472" s="81"/>
      <c r="U472" s="81"/>
      <c r="V472" s="81"/>
      <c r="W472" s="82"/>
      <c r="X472" s="80"/>
      <c r="Y472" s="80"/>
      <c r="Z472" s="85"/>
      <c r="AA472" s="85"/>
    </row>
    <row r="473" spans="1:27" s="48" customFormat="1" x14ac:dyDescent="0.2">
      <c r="A473" s="78"/>
      <c r="B473" s="79"/>
      <c r="C473" s="79"/>
      <c r="D473" s="80"/>
      <c r="E473" s="81"/>
      <c r="F473" s="81"/>
      <c r="G473" s="81"/>
      <c r="H473" s="81"/>
      <c r="I473" s="81"/>
      <c r="J473" s="81"/>
      <c r="K473" s="82"/>
      <c r="L473" s="80"/>
      <c r="M473" s="81"/>
      <c r="N473" s="83"/>
      <c r="O473" s="84"/>
      <c r="P473" s="85"/>
      <c r="Q473" s="85"/>
      <c r="R473" s="81"/>
      <c r="U473" s="81"/>
      <c r="V473" s="81"/>
      <c r="W473" s="82"/>
      <c r="X473" s="80"/>
      <c r="Y473" s="80"/>
      <c r="Z473" s="85"/>
      <c r="AA473" s="85"/>
    </row>
    <row r="474" spans="1:27" s="48" customFormat="1" x14ac:dyDescent="0.2">
      <c r="A474" s="78"/>
      <c r="B474" s="79"/>
      <c r="C474" s="79"/>
      <c r="D474" s="80"/>
      <c r="E474" s="81"/>
      <c r="F474" s="81"/>
      <c r="G474" s="81"/>
      <c r="H474" s="81"/>
      <c r="I474" s="81"/>
      <c r="J474" s="81"/>
      <c r="K474" s="82"/>
      <c r="L474" s="80"/>
      <c r="M474" s="81"/>
      <c r="N474" s="83"/>
      <c r="O474" s="84"/>
      <c r="P474" s="85"/>
      <c r="Q474" s="85"/>
      <c r="R474" s="81"/>
      <c r="U474" s="81"/>
      <c r="V474" s="81"/>
      <c r="W474" s="82"/>
      <c r="X474" s="80"/>
      <c r="Y474" s="80"/>
      <c r="Z474" s="85"/>
      <c r="AA474" s="85"/>
    </row>
    <row r="475" spans="1:27" s="48" customFormat="1" x14ac:dyDescent="0.2">
      <c r="A475" s="78"/>
      <c r="B475" s="79"/>
      <c r="C475" s="79"/>
      <c r="D475" s="80"/>
      <c r="E475" s="81"/>
      <c r="F475" s="81"/>
      <c r="G475" s="81"/>
      <c r="H475" s="81"/>
      <c r="I475" s="81"/>
      <c r="J475" s="81"/>
      <c r="K475" s="82"/>
      <c r="L475" s="80"/>
      <c r="M475" s="81"/>
      <c r="N475" s="83"/>
      <c r="O475" s="84"/>
      <c r="P475" s="85"/>
      <c r="Q475" s="85"/>
      <c r="R475" s="81"/>
      <c r="U475" s="81"/>
      <c r="V475" s="81"/>
      <c r="W475" s="82"/>
      <c r="X475" s="80"/>
      <c r="Y475" s="80"/>
      <c r="Z475" s="85"/>
      <c r="AA475" s="85"/>
    </row>
    <row r="476" spans="1:27" s="48" customFormat="1" x14ac:dyDescent="0.2">
      <c r="A476" s="78"/>
      <c r="B476" s="79"/>
      <c r="C476" s="79"/>
      <c r="D476" s="80"/>
      <c r="E476" s="81"/>
      <c r="F476" s="81"/>
      <c r="G476" s="81"/>
      <c r="H476" s="81"/>
      <c r="I476" s="81"/>
      <c r="J476" s="81"/>
      <c r="K476" s="82"/>
      <c r="L476" s="80"/>
      <c r="M476" s="81"/>
      <c r="N476" s="83"/>
      <c r="O476" s="84"/>
      <c r="P476" s="85"/>
      <c r="Q476" s="85"/>
      <c r="R476" s="81"/>
      <c r="U476" s="81"/>
      <c r="V476" s="81"/>
      <c r="W476" s="82"/>
      <c r="X476" s="80"/>
      <c r="Y476" s="80"/>
      <c r="Z476" s="85"/>
      <c r="AA476" s="85"/>
    </row>
    <row r="477" spans="1:27" s="48" customFormat="1" x14ac:dyDescent="0.2">
      <c r="A477" s="78"/>
      <c r="B477" s="79"/>
      <c r="C477" s="79"/>
      <c r="D477" s="80"/>
      <c r="E477" s="81"/>
      <c r="F477" s="81"/>
      <c r="G477" s="81"/>
      <c r="H477" s="81"/>
      <c r="I477" s="81"/>
      <c r="J477" s="81"/>
      <c r="K477" s="82"/>
      <c r="L477" s="80"/>
      <c r="M477" s="81"/>
      <c r="N477" s="83"/>
      <c r="O477" s="84"/>
      <c r="P477" s="85"/>
      <c r="Q477" s="85"/>
      <c r="R477" s="81"/>
      <c r="U477" s="81"/>
      <c r="V477" s="81"/>
      <c r="W477" s="82"/>
      <c r="X477" s="80"/>
      <c r="Y477" s="80"/>
      <c r="Z477" s="85"/>
      <c r="AA477" s="85"/>
    </row>
    <row r="478" spans="1:27" s="48" customFormat="1" x14ac:dyDescent="0.2">
      <c r="A478" s="78"/>
      <c r="B478" s="79"/>
      <c r="C478" s="79"/>
      <c r="D478" s="80"/>
      <c r="E478" s="81"/>
      <c r="F478" s="81"/>
      <c r="G478" s="81"/>
      <c r="H478" s="81"/>
      <c r="I478" s="81"/>
      <c r="J478" s="81"/>
      <c r="K478" s="82"/>
      <c r="L478" s="80"/>
      <c r="M478" s="81"/>
      <c r="N478" s="83"/>
      <c r="O478" s="84"/>
      <c r="P478" s="85"/>
      <c r="Q478" s="85"/>
      <c r="R478" s="81"/>
      <c r="U478" s="81"/>
      <c r="V478" s="81"/>
      <c r="W478" s="82"/>
      <c r="X478" s="80"/>
      <c r="Y478" s="80"/>
      <c r="Z478" s="85"/>
      <c r="AA478" s="85"/>
    </row>
    <row r="479" spans="1:27" s="48" customFormat="1" x14ac:dyDescent="0.2">
      <c r="A479" s="78"/>
      <c r="B479" s="79"/>
      <c r="C479" s="79"/>
      <c r="D479" s="80"/>
      <c r="E479" s="81"/>
      <c r="F479" s="81"/>
      <c r="G479" s="81"/>
      <c r="H479" s="81"/>
      <c r="I479" s="81"/>
      <c r="J479" s="81"/>
      <c r="K479" s="82"/>
      <c r="L479" s="80"/>
      <c r="M479" s="81"/>
      <c r="N479" s="83"/>
      <c r="O479" s="84"/>
      <c r="P479" s="85"/>
      <c r="Q479" s="85"/>
      <c r="R479" s="81"/>
      <c r="U479" s="81"/>
      <c r="V479" s="81"/>
      <c r="W479" s="82"/>
      <c r="X479" s="80"/>
      <c r="Y479" s="80"/>
      <c r="Z479" s="85"/>
      <c r="AA479" s="85"/>
    </row>
    <row r="480" spans="1:27" s="48" customFormat="1" x14ac:dyDescent="0.2">
      <c r="A480" s="78"/>
      <c r="B480" s="79"/>
      <c r="C480" s="79"/>
      <c r="D480" s="80"/>
      <c r="E480" s="81"/>
      <c r="F480" s="81"/>
      <c r="G480" s="81"/>
      <c r="H480" s="81"/>
      <c r="I480" s="81"/>
      <c r="J480" s="81"/>
      <c r="K480" s="82"/>
      <c r="L480" s="80"/>
      <c r="M480" s="81"/>
      <c r="N480" s="83"/>
      <c r="O480" s="84"/>
      <c r="P480" s="85"/>
      <c r="Q480" s="85"/>
      <c r="R480" s="81"/>
      <c r="U480" s="81"/>
      <c r="V480" s="81"/>
      <c r="W480" s="82"/>
      <c r="X480" s="80"/>
      <c r="Y480" s="80"/>
      <c r="Z480" s="85"/>
      <c r="AA480" s="85"/>
    </row>
    <row r="481" spans="1:27" s="48" customFormat="1" x14ac:dyDescent="0.2">
      <c r="A481" s="78"/>
      <c r="B481" s="79"/>
      <c r="C481" s="79"/>
      <c r="D481" s="80"/>
      <c r="E481" s="81"/>
      <c r="F481" s="81"/>
      <c r="G481" s="81"/>
      <c r="H481" s="81"/>
      <c r="I481" s="81"/>
      <c r="J481" s="81"/>
      <c r="K481" s="82"/>
      <c r="L481" s="80"/>
      <c r="M481" s="81"/>
      <c r="N481" s="83"/>
      <c r="O481" s="84"/>
      <c r="P481" s="85"/>
      <c r="Q481" s="85"/>
      <c r="R481" s="81"/>
      <c r="U481" s="81"/>
      <c r="V481" s="81"/>
      <c r="W481" s="82"/>
      <c r="X481" s="80"/>
      <c r="Y481" s="80"/>
      <c r="Z481" s="85"/>
      <c r="AA481" s="85"/>
    </row>
    <row r="482" spans="1:27" s="48" customFormat="1" x14ac:dyDescent="0.2">
      <c r="A482" s="78"/>
      <c r="B482" s="79"/>
      <c r="C482" s="79"/>
      <c r="D482" s="80"/>
      <c r="E482" s="81"/>
      <c r="F482" s="81"/>
      <c r="G482" s="81"/>
      <c r="H482" s="81"/>
      <c r="I482" s="81"/>
      <c r="J482" s="81"/>
      <c r="K482" s="82"/>
      <c r="L482" s="80"/>
      <c r="M482" s="81"/>
      <c r="N482" s="83"/>
      <c r="O482" s="84"/>
      <c r="P482" s="85"/>
      <c r="Q482" s="85"/>
      <c r="R482" s="81"/>
      <c r="U482" s="81"/>
      <c r="V482" s="81"/>
      <c r="W482" s="82"/>
      <c r="X482" s="80"/>
      <c r="Y482" s="80"/>
      <c r="Z482" s="85"/>
      <c r="AA482" s="85"/>
    </row>
    <row r="483" spans="1:27" s="48" customFormat="1" x14ac:dyDescent="0.2">
      <c r="A483" s="78"/>
      <c r="B483" s="79"/>
      <c r="C483" s="79"/>
      <c r="D483" s="80"/>
      <c r="E483" s="81"/>
      <c r="F483" s="81"/>
      <c r="G483" s="81"/>
      <c r="H483" s="81"/>
      <c r="I483" s="81"/>
      <c r="J483" s="81"/>
      <c r="K483" s="82"/>
      <c r="L483" s="80"/>
      <c r="M483" s="81"/>
      <c r="N483" s="83"/>
      <c r="O483" s="84"/>
      <c r="P483" s="85"/>
      <c r="Q483" s="85"/>
      <c r="R483" s="81"/>
      <c r="U483" s="81"/>
      <c r="V483" s="81"/>
      <c r="W483" s="82"/>
      <c r="X483" s="80"/>
      <c r="Y483" s="80"/>
      <c r="Z483" s="85"/>
      <c r="AA483" s="85"/>
    </row>
    <row r="484" spans="1:27" s="48" customFormat="1" x14ac:dyDescent="0.2">
      <c r="A484" s="78"/>
      <c r="B484" s="79"/>
      <c r="C484" s="79"/>
      <c r="D484" s="80"/>
      <c r="E484" s="81"/>
      <c r="F484" s="81"/>
      <c r="G484" s="81"/>
      <c r="H484" s="81"/>
      <c r="I484" s="81"/>
      <c r="J484" s="81"/>
      <c r="K484" s="82"/>
      <c r="L484" s="80"/>
      <c r="M484" s="81"/>
      <c r="N484" s="83"/>
      <c r="O484" s="84"/>
      <c r="P484" s="85"/>
      <c r="Q484" s="85"/>
      <c r="R484" s="81"/>
      <c r="U484" s="81"/>
      <c r="V484" s="81"/>
      <c r="W484" s="82"/>
      <c r="X484" s="80"/>
      <c r="Y484" s="80"/>
      <c r="Z484" s="85"/>
      <c r="AA484" s="85"/>
    </row>
    <row r="485" spans="1:27" s="48" customFormat="1" x14ac:dyDescent="0.2">
      <c r="A485" s="78"/>
      <c r="B485" s="79"/>
      <c r="C485" s="79"/>
      <c r="D485" s="80"/>
      <c r="E485" s="81"/>
      <c r="F485" s="81"/>
      <c r="G485" s="81"/>
      <c r="H485" s="81"/>
      <c r="I485" s="81"/>
      <c r="J485" s="81"/>
      <c r="K485" s="82"/>
      <c r="L485" s="80"/>
      <c r="M485" s="81"/>
      <c r="N485" s="83"/>
      <c r="O485" s="84"/>
      <c r="P485" s="85"/>
      <c r="Q485" s="85"/>
      <c r="R485" s="81"/>
      <c r="U485" s="81"/>
      <c r="V485" s="81"/>
      <c r="W485" s="82"/>
      <c r="X485" s="80"/>
      <c r="Y485" s="80"/>
      <c r="Z485" s="85"/>
      <c r="AA485" s="85"/>
    </row>
    <row r="486" spans="1:27" s="48" customFormat="1" x14ac:dyDescent="0.2">
      <c r="A486" s="78"/>
      <c r="B486" s="79"/>
      <c r="C486" s="79"/>
      <c r="D486" s="80"/>
      <c r="E486" s="81"/>
      <c r="F486" s="81"/>
      <c r="G486" s="81"/>
      <c r="H486" s="81"/>
      <c r="I486" s="81"/>
      <c r="J486" s="81"/>
      <c r="K486" s="82"/>
      <c r="L486" s="80"/>
      <c r="M486" s="81"/>
      <c r="N486" s="83"/>
      <c r="O486" s="84"/>
      <c r="P486" s="85"/>
      <c r="Q486" s="85"/>
      <c r="R486" s="81"/>
      <c r="U486" s="81"/>
      <c r="V486" s="81"/>
      <c r="W486" s="82"/>
      <c r="X486" s="80"/>
      <c r="Y486" s="80"/>
      <c r="Z486" s="85"/>
      <c r="AA486" s="85"/>
    </row>
    <row r="487" spans="1:27" s="48" customFormat="1" x14ac:dyDescent="0.2">
      <c r="A487" s="78"/>
      <c r="B487" s="79"/>
      <c r="C487" s="79"/>
      <c r="D487" s="80"/>
      <c r="E487" s="81"/>
      <c r="F487" s="81"/>
      <c r="G487" s="81"/>
      <c r="H487" s="81"/>
      <c r="I487" s="81"/>
      <c r="J487" s="81"/>
      <c r="K487" s="82"/>
      <c r="L487" s="80"/>
      <c r="M487" s="81"/>
      <c r="N487" s="83"/>
      <c r="O487" s="84"/>
      <c r="P487" s="85"/>
      <c r="Q487" s="85"/>
      <c r="R487" s="81"/>
      <c r="U487" s="81"/>
      <c r="V487" s="81"/>
      <c r="W487" s="82"/>
      <c r="X487" s="80"/>
      <c r="Y487" s="80"/>
      <c r="Z487" s="85"/>
      <c r="AA487" s="85"/>
    </row>
    <row r="488" spans="1:27" s="48" customFormat="1" x14ac:dyDescent="0.2">
      <c r="A488" s="78"/>
      <c r="B488" s="79"/>
      <c r="C488" s="79"/>
      <c r="D488" s="80"/>
      <c r="E488" s="81"/>
      <c r="F488" s="81"/>
      <c r="G488" s="81"/>
      <c r="H488" s="81"/>
      <c r="I488" s="81"/>
      <c r="J488" s="81"/>
      <c r="K488" s="82"/>
      <c r="L488" s="80"/>
      <c r="M488" s="81"/>
      <c r="N488" s="83"/>
      <c r="O488" s="84"/>
      <c r="P488" s="85"/>
      <c r="Q488" s="85"/>
      <c r="R488" s="81"/>
      <c r="U488" s="81"/>
      <c r="V488" s="81"/>
      <c r="W488" s="82"/>
      <c r="X488" s="80"/>
      <c r="Y488" s="80"/>
      <c r="Z488" s="85"/>
      <c r="AA488" s="85"/>
    </row>
    <row r="489" spans="1:27" s="48" customFormat="1" x14ac:dyDescent="0.2">
      <c r="A489" s="78"/>
      <c r="B489" s="79"/>
      <c r="C489" s="79"/>
      <c r="D489" s="80"/>
      <c r="E489" s="81"/>
      <c r="F489" s="81"/>
      <c r="G489" s="81"/>
      <c r="H489" s="81"/>
      <c r="I489" s="81"/>
      <c r="J489" s="81"/>
      <c r="K489" s="82"/>
      <c r="L489" s="80"/>
      <c r="M489" s="81"/>
      <c r="N489" s="83"/>
      <c r="O489" s="84"/>
      <c r="P489" s="85"/>
      <c r="Q489" s="85"/>
      <c r="R489" s="81"/>
      <c r="U489" s="81"/>
      <c r="V489" s="81"/>
      <c r="W489" s="82"/>
      <c r="X489" s="80"/>
      <c r="Y489" s="80"/>
      <c r="Z489" s="85"/>
      <c r="AA489" s="85"/>
    </row>
    <row r="490" spans="1:27" s="48" customFormat="1" x14ac:dyDescent="0.2">
      <c r="A490" s="78"/>
      <c r="B490" s="79"/>
      <c r="C490" s="79"/>
      <c r="D490" s="80"/>
      <c r="E490" s="81"/>
      <c r="F490" s="81"/>
      <c r="G490" s="81"/>
      <c r="H490" s="81"/>
      <c r="I490" s="81"/>
      <c r="J490" s="81"/>
      <c r="K490" s="82"/>
      <c r="L490" s="80"/>
      <c r="M490" s="81"/>
      <c r="N490" s="83"/>
      <c r="O490" s="84"/>
      <c r="P490" s="85"/>
      <c r="Q490" s="85"/>
      <c r="R490" s="81"/>
      <c r="U490" s="81"/>
      <c r="V490" s="81"/>
      <c r="W490" s="82"/>
      <c r="X490" s="80"/>
      <c r="Y490" s="80"/>
      <c r="Z490" s="85"/>
      <c r="AA490" s="85"/>
    </row>
    <row r="491" spans="1:27" s="48" customFormat="1" x14ac:dyDescent="0.2">
      <c r="A491" s="78"/>
      <c r="B491" s="79"/>
      <c r="C491" s="79"/>
      <c r="D491" s="80"/>
      <c r="E491" s="81"/>
      <c r="F491" s="81"/>
      <c r="G491" s="81"/>
      <c r="H491" s="81"/>
      <c r="I491" s="81"/>
      <c r="J491" s="81"/>
      <c r="K491" s="82"/>
      <c r="L491" s="80"/>
      <c r="M491" s="81"/>
      <c r="N491" s="83"/>
      <c r="O491" s="84"/>
      <c r="P491" s="85"/>
      <c r="Q491" s="85"/>
      <c r="R491" s="81"/>
      <c r="U491" s="81"/>
      <c r="V491" s="81"/>
      <c r="W491" s="82"/>
      <c r="X491" s="80"/>
      <c r="Y491" s="80"/>
      <c r="Z491" s="85"/>
      <c r="AA491" s="85"/>
    </row>
    <row r="492" spans="1:27" s="48" customFormat="1" x14ac:dyDescent="0.2">
      <c r="A492" s="78"/>
      <c r="B492" s="79"/>
      <c r="C492" s="79"/>
      <c r="D492" s="80"/>
      <c r="E492" s="81"/>
      <c r="F492" s="81"/>
      <c r="G492" s="81"/>
      <c r="H492" s="81"/>
      <c r="I492" s="81"/>
      <c r="J492" s="81"/>
      <c r="K492" s="82"/>
      <c r="L492" s="80"/>
      <c r="M492" s="81"/>
      <c r="N492" s="83"/>
      <c r="O492" s="84"/>
      <c r="P492" s="85"/>
      <c r="Q492" s="85"/>
      <c r="R492" s="81"/>
      <c r="U492" s="81"/>
      <c r="V492" s="81"/>
      <c r="W492" s="82"/>
      <c r="X492" s="80"/>
      <c r="Y492" s="80"/>
      <c r="Z492" s="85"/>
      <c r="AA492" s="85"/>
    </row>
    <row r="493" spans="1:27" s="48" customFormat="1" x14ac:dyDescent="0.2">
      <c r="A493" s="78"/>
      <c r="B493" s="79"/>
      <c r="C493" s="79"/>
      <c r="D493" s="80"/>
      <c r="E493" s="81"/>
      <c r="F493" s="81"/>
      <c r="G493" s="81"/>
      <c r="H493" s="81"/>
      <c r="I493" s="81"/>
      <c r="J493" s="81"/>
      <c r="K493" s="82"/>
      <c r="L493" s="80"/>
      <c r="M493" s="81"/>
      <c r="N493" s="83"/>
      <c r="O493" s="84"/>
      <c r="P493" s="85"/>
      <c r="Q493" s="85"/>
      <c r="R493" s="81"/>
      <c r="U493" s="81"/>
      <c r="V493" s="81"/>
      <c r="W493" s="82"/>
      <c r="X493" s="80"/>
      <c r="Y493" s="80"/>
      <c r="Z493" s="85"/>
      <c r="AA493" s="85"/>
    </row>
    <row r="494" spans="1:27" s="48" customFormat="1" x14ac:dyDescent="0.2">
      <c r="A494" s="78"/>
      <c r="B494" s="79"/>
      <c r="C494" s="79"/>
      <c r="D494" s="80"/>
      <c r="E494" s="81"/>
      <c r="F494" s="81"/>
      <c r="G494" s="81"/>
      <c r="H494" s="81"/>
      <c r="I494" s="81"/>
      <c r="J494" s="81"/>
      <c r="K494" s="82"/>
      <c r="L494" s="80"/>
      <c r="M494" s="81"/>
      <c r="N494" s="83"/>
      <c r="O494" s="84"/>
      <c r="P494" s="85"/>
      <c r="Q494" s="85"/>
      <c r="R494" s="81"/>
      <c r="U494" s="81"/>
      <c r="V494" s="81"/>
      <c r="W494" s="82"/>
      <c r="X494" s="80"/>
      <c r="Y494" s="80"/>
      <c r="Z494" s="85"/>
      <c r="AA494" s="85"/>
    </row>
    <row r="495" spans="1:27" s="48" customFormat="1" x14ac:dyDescent="0.2">
      <c r="A495" s="78"/>
      <c r="B495" s="79"/>
      <c r="C495" s="79"/>
      <c r="D495" s="80"/>
      <c r="E495" s="81"/>
      <c r="F495" s="81"/>
      <c r="G495" s="81"/>
      <c r="H495" s="81"/>
      <c r="I495" s="81"/>
      <c r="J495" s="81"/>
      <c r="K495" s="82"/>
      <c r="L495" s="80"/>
      <c r="M495" s="81"/>
      <c r="N495" s="83"/>
      <c r="O495" s="84"/>
      <c r="P495" s="85"/>
      <c r="Q495" s="85"/>
      <c r="R495" s="81"/>
      <c r="U495" s="81"/>
      <c r="V495" s="81"/>
      <c r="W495" s="82"/>
      <c r="X495" s="80"/>
      <c r="Y495" s="80"/>
      <c r="Z495" s="85"/>
      <c r="AA495" s="85"/>
    </row>
    <row r="496" spans="1:27" s="48" customFormat="1" x14ac:dyDescent="0.2">
      <c r="A496" s="78"/>
      <c r="B496" s="79"/>
      <c r="C496" s="79"/>
      <c r="D496" s="80"/>
      <c r="E496" s="81"/>
      <c r="F496" s="81"/>
      <c r="G496" s="81"/>
      <c r="H496" s="81"/>
      <c r="I496" s="81"/>
      <c r="J496" s="81"/>
      <c r="K496" s="82"/>
      <c r="L496" s="80"/>
      <c r="M496" s="81"/>
      <c r="N496" s="83"/>
      <c r="O496" s="84"/>
      <c r="P496" s="85"/>
      <c r="Q496" s="85"/>
      <c r="R496" s="81"/>
      <c r="U496" s="81"/>
      <c r="V496" s="81"/>
      <c r="W496" s="82"/>
      <c r="X496" s="80"/>
      <c r="Y496" s="80"/>
      <c r="Z496" s="85"/>
      <c r="AA496" s="85"/>
    </row>
    <row r="497" spans="1:27" s="48" customFormat="1" x14ac:dyDescent="0.2">
      <c r="A497" s="78"/>
      <c r="B497" s="79"/>
      <c r="C497" s="79"/>
      <c r="D497" s="80"/>
      <c r="E497" s="81"/>
      <c r="F497" s="81"/>
      <c r="G497" s="81"/>
      <c r="H497" s="81"/>
      <c r="I497" s="81"/>
      <c r="J497" s="81"/>
      <c r="K497" s="82"/>
      <c r="L497" s="80"/>
      <c r="M497" s="81"/>
      <c r="N497" s="83"/>
      <c r="O497" s="84"/>
      <c r="P497" s="85"/>
      <c r="Q497" s="85"/>
      <c r="R497" s="81"/>
      <c r="U497" s="81"/>
      <c r="V497" s="81"/>
      <c r="W497" s="82"/>
      <c r="X497" s="80"/>
      <c r="Y497" s="80"/>
      <c r="Z497" s="85"/>
      <c r="AA497" s="85"/>
    </row>
    <row r="498" spans="1:27" s="48" customFormat="1" x14ac:dyDescent="0.2">
      <c r="A498" s="78"/>
      <c r="B498" s="79"/>
      <c r="C498" s="79"/>
      <c r="D498" s="80"/>
      <c r="E498" s="81"/>
      <c r="F498" s="81"/>
      <c r="G498" s="81"/>
      <c r="H498" s="81"/>
      <c r="I498" s="81"/>
      <c r="J498" s="81"/>
      <c r="K498" s="82"/>
      <c r="L498" s="80"/>
      <c r="M498" s="81"/>
      <c r="N498" s="83"/>
      <c r="O498" s="84"/>
      <c r="P498" s="85"/>
      <c r="Q498" s="85"/>
      <c r="R498" s="81"/>
      <c r="U498" s="81"/>
      <c r="V498" s="81"/>
      <c r="W498" s="82"/>
      <c r="X498" s="80"/>
      <c r="Y498" s="80"/>
      <c r="Z498" s="85"/>
      <c r="AA498" s="85"/>
    </row>
    <row r="499" spans="1:27" s="48" customFormat="1" x14ac:dyDescent="0.2">
      <c r="A499" s="78"/>
      <c r="B499" s="79"/>
      <c r="C499" s="79"/>
      <c r="D499" s="80"/>
      <c r="E499" s="81"/>
      <c r="F499" s="81"/>
      <c r="G499" s="81"/>
      <c r="H499" s="81"/>
      <c r="I499" s="81"/>
      <c r="J499" s="81"/>
      <c r="K499" s="82"/>
      <c r="L499" s="80"/>
      <c r="M499" s="81"/>
      <c r="N499" s="83"/>
      <c r="O499" s="84"/>
      <c r="P499" s="85"/>
      <c r="Q499" s="85"/>
      <c r="R499" s="81"/>
      <c r="U499" s="81"/>
      <c r="V499" s="81"/>
      <c r="W499" s="82"/>
      <c r="X499" s="80"/>
      <c r="Y499" s="80"/>
      <c r="Z499" s="85"/>
      <c r="AA499" s="85"/>
    </row>
    <row r="500" spans="1:27" s="48" customFormat="1" x14ac:dyDescent="0.2">
      <c r="A500" s="78"/>
      <c r="B500" s="79"/>
      <c r="C500" s="79"/>
      <c r="D500" s="80"/>
      <c r="E500" s="81"/>
      <c r="F500" s="81"/>
      <c r="G500" s="81"/>
      <c r="H500" s="81"/>
      <c r="I500" s="81"/>
      <c r="J500" s="81"/>
      <c r="K500" s="82"/>
      <c r="L500" s="80"/>
      <c r="M500" s="81"/>
      <c r="N500" s="83"/>
      <c r="O500" s="84"/>
      <c r="P500" s="85"/>
      <c r="Q500" s="85"/>
      <c r="R500" s="81"/>
      <c r="U500" s="81"/>
      <c r="V500" s="81"/>
      <c r="W500" s="82"/>
      <c r="X500" s="80"/>
      <c r="Y500" s="80"/>
      <c r="Z500" s="85"/>
      <c r="AA500" s="85"/>
    </row>
    <row r="501" spans="1:27" s="48" customFormat="1" x14ac:dyDescent="0.2">
      <c r="A501" s="78"/>
      <c r="B501" s="79"/>
      <c r="C501" s="79"/>
      <c r="D501" s="80"/>
      <c r="E501" s="81"/>
      <c r="F501" s="81"/>
      <c r="G501" s="81"/>
      <c r="H501" s="81"/>
      <c r="I501" s="81"/>
      <c r="J501" s="81"/>
      <c r="K501" s="82"/>
      <c r="L501" s="80"/>
      <c r="M501" s="81"/>
      <c r="N501" s="83"/>
      <c r="O501" s="84"/>
      <c r="P501" s="85"/>
      <c r="Q501" s="85"/>
      <c r="R501" s="81"/>
      <c r="U501" s="81"/>
      <c r="V501" s="81"/>
      <c r="W501" s="82"/>
      <c r="X501" s="80"/>
      <c r="Y501" s="80"/>
      <c r="Z501" s="85"/>
      <c r="AA501" s="85"/>
    </row>
    <row r="502" spans="1:27" s="48" customFormat="1" x14ac:dyDescent="0.2">
      <c r="A502" s="78"/>
      <c r="B502" s="79"/>
      <c r="C502" s="79"/>
      <c r="D502" s="80"/>
      <c r="E502" s="81"/>
      <c r="F502" s="81"/>
      <c r="G502" s="81"/>
      <c r="H502" s="81"/>
      <c r="I502" s="81"/>
      <c r="J502" s="81"/>
      <c r="K502" s="82"/>
      <c r="L502" s="80"/>
      <c r="M502" s="81"/>
      <c r="N502" s="83"/>
      <c r="O502" s="84"/>
      <c r="P502" s="85"/>
      <c r="Q502" s="85"/>
      <c r="R502" s="81"/>
      <c r="U502" s="81"/>
      <c r="V502" s="81"/>
      <c r="W502" s="82"/>
      <c r="X502" s="80"/>
      <c r="Y502" s="80"/>
      <c r="Z502" s="85"/>
      <c r="AA502" s="85"/>
    </row>
    <row r="503" spans="1:27" s="48" customFormat="1" x14ac:dyDescent="0.2">
      <c r="A503" s="78"/>
      <c r="B503" s="79"/>
      <c r="C503" s="79"/>
      <c r="D503" s="80"/>
      <c r="E503" s="81"/>
      <c r="F503" s="81"/>
      <c r="G503" s="81"/>
      <c r="H503" s="81"/>
      <c r="I503" s="81"/>
      <c r="J503" s="81"/>
      <c r="K503" s="82"/>
      <c r="L503" s="80"/>
      <c r="M503" s="81"/>
      <c r="N503" s="83"/>
      <c r="O503" s="84"/>
      <c r="P503" s="85"/>
      <c r="Q503" s="85"/>
      <c r="R503" s="81"/>
      <c r="U503" s="81"/>
      <c r="V503" s="81"/>
      <c r="W503" s="82"/>
      <c r="X503" s="80"/>
      <c r="Y503" s="80"/>
      <c r="Z503" s="85"/>
      <c r="AA503" s="85"/>
    </row>
    <row r="504" spans="1:27" s="48" customFormat="1" x14ac:dyDescent="0.2">
      <c r="A504" s="78"/>
      <c r="B504" s="79"/>
      <c r="C504" s="79"/>
      <c r="D504" s="80"/>
      <c r="E504" s="81"/>
      <c r="F504" s="81"/>
      <c r="G504" s="81"/>
      <c r="H504" s="81"/>
      <c r="I504" s="81"/>
      <c r="J504" s="81"/>
      <c r="K504" s="82"/>
      <c r="L504" s="80"/>
      <c r="M504" s="81"/>
      <c r="N504" s="83"/>
      <c r="O504" s="84"/>
      <c r="P504" s="85"/>
      <c r="Q504" s="85"/>
      <c r="R504" s="81"/>
      <c r="U504" s="81"/>
      <c r="V504" s="81"/>
      <c r="W504" s="82"/>
      <c r="X504" s="80"/>
      <c r="Y504" s="80"/>
      <c r="Z504" s="85"/>
      <c r="AA504" s="85"/>
    </row>
    <row r="505" spans="1:27" s="48" customFormat="1" x14ac:dyDescent="0.2">
      <c r="A505" s="78"/>
      <c r="B505" s="79"/>
      <c r="C505" s="79"/>
      <c r="D505" s="80"/>
      <c r="E505" s="81"/>
      <c r="F505" s="81"/>
      <c r="G505" s="81"/>
      <c r="H505" s="81"/>
      <c r="I505" s="81"/>
      <c r="J505" s="81"/>
      <c r="K505" s="82"/>
      <c r="L505" s="80"/>
      <c r="M505" s="81"/>
      <c r="N505" s="83"/>
      <c r="O505" s="84"/>
      <c r="P505" s="85"/>
      <c r="Q505" s="85"/>
      <c r="R505" s="81"/>
      <c r="U505" s="81"/>
      <c r="V505" s="81"/>
      <c r="W505" s="82"/>
      <c r="X505" s="80"/>
      <c r="Y505" s="80"/>
      <c r="Z505" s="85"/>
      <c r="AA505" s="85"/>
    </row>
    <row r="506" spans="1:27" s="48" customFormat="1" x14ac:dyDescent="0.2">
      <c r="A506" s="78"/>
      <c r="B506" s="79"/>
      <c r="C506" s="79"/>
      <c r="D506" s="80"/>
      <c r="E506" s="81"/>
      <c r="F506" s="81"/>
      <c r="G506" s="81"/>
      <c r="H506" s="81"/>
      <c r="I506" s="81"/>
      <c r="J506" s="81"/>
      <c r="K506" s="82"/>
      <c r="L506" s="80"/>
      <c r="M506" s="81"/>
      <c r="N506" s="83"/>
      <c r="O506" s="84"/>
      <c r="P506" s="85"/>
      <c r="Q506" s="85"/>
      <c r="R506" s="81"/>
      <c r="U506" s="81"/>
      <c r="V506" s="81"/>
      <c r="W506" s="82"/>
      <c r="X506" s="80"/>
      <c r="Y506" s="80"/>
      <c r="Z506" s="85"/>
      <c r="AA506" s="85"/>
    </row>
    <row r="507" spans="1:27" s="48" customFormat="1" x14ac:dyDescent="0.2">
      <c r="A507" s="78"/>
      <c r="B507" s="79"/>
      <c r="C507" s="79"/>
      <c r="D507" s="80"/>
      <c r="E507" s="81"/>
      <c r="F507" s="81"/>
      <c r="G507" s="81"/>
      <c r="H507" s="81"/>
      <c r="I507" s="81"/>
      <c r="J507" s="81"/>
      <c r="K507" s="82"/>
      <c r="L507" s="80"/>
      <c r="M507" s="81"/>
      <c r="N507" s="83"/>
      <c r="O507" s="84"/>
      <c r="P507" s="85"/>
      <c r="Q507" s="85"/>
      <c r="R507" s="81"/>
      <c r="U507" s="81"/>
      <c r="V507" s="81"/>
      <c r="W507" s="82"/>
      <c r="X507" s="80"/>
      <c r="Y507" s="80"/>
      <c r="Z507" s="85"/>
      <c r="AA507" s="85"/>
    </row>
    <row r="508" spans="1:27" s="48" customFormat="1" x14ac:dyDescent="0.2">
      <c r="A508" s="78"/>
      <c r="B508" s="79"/>
      <c r="C508" s="79"/>
      <c r="D508" s="80"/>
      <c r="E508" s="81"/>
      <c r="F508" s="81"/>
      <c r="G508" s="81"/>
      <c r="H508" s="81"/>
      <c r="I508" s="81"/>
      <c r="J508" s="81"/>
      <c r="K508" s="82"/>
      <c r="L508" s="80"/>
      <c r="M508" s="81"/>
      <c r="N508" s="83"/>
      <c r="O508" s="84"/>
      <c r="P508" s="85"/>
      <c r="Q508" s="85"/>
      <c r="R508" s="81"/>
      <c r="U508" s="81"/>
      <c r="V508" s="81"/>
      <c r="W508" s="82"/>
      <c r="X508" s="80"/>
      <c r="Y508" s="80"/>
      <c r="Z508" s="85"/>
      <c r="AA508" s="85"/>
    </row>
    <row r="509" spans="1:27" s="48" customFormat="1" x14ac:dyDescent="0.2">
      <c r="A509" s="78"/>
      <c r="B509" s="79"/>
      <c r="C509" s="79"/>
      <c r="D509" s="80"/>
      <c r="E509" s="81"/>
      <c r="F509" s="81"/>
      <c r="G509" s="81"/>
      <c r="H509" s="81"/>
      <c r="I509" s="81"/>
      <c r="J509" s="81"/>
      <c r="K509" s="82"/>
      <c r="L509" s="80"/>
      <c r="M509" s="81"/>
      <c r="N509" s="83"/>
      <c r="O509" s="84"/>
      <c r="P509" s="85"/>
      <c r="Q509" s="85"/>
      <c r="R509" s="81"/>
      <c r="U509" s="81"/>
      <c r="V509" s="81"/>
      <c r="W509" s="82"/>
      <c r="X509" s="80"/>
      <c r="Y509" s="80"/>
      <c r="Z509" s="85"/>
      <c r="AA509" s="85"/>
    </row>
    <row r="510" spans="1:27" s="48" customFormat="1" x14ac:dyDescent="0.2">
      <c r="A510" s="78"/>
      <c r="B510" s="79"/>
      <c r="C510" s="79"/>
      <c r="D510" s="80"/>
      <c r="E510" s="81"/>
      <c r="F510" s="81"/>
      <c r="G510" s="81"/>
      <c r="H510" s="81"/>
      <c r="I510" s="81"/>
      <c r="J510" s="81"/>
      <c r="K510" s="82"/>
      <c r="L510" s="80"/>
      <c r="M510" s="81"/>
      <c r="N510" s="83"/>
      <c r="O510" s="84"/>
      <c r="P510" s="85"/>
      <c r="Q510" s="85"/>
      <c r="R510" s="81"/>
      <c r="U510" s="81"/>
      <c r="V510" s="81"/>
      <c r="W510" s="82"/>
      <c r="X510" s="80"/>
      <c r="Y510" s="80"/>
      <c r="Z510" s="85"/>
      <c r="AA510" s="85"/>
    </row>
    <row r="511" spans="1:27" s="48" customFormat="1" x14ac:dyDescent="0.2">
      <c r="A511" s="78"/>
      <c r="B511" s="79"/>
      <c r="C511" s="79"/>
      <c r="D511" s="80"/>
      <c r="E511" s="81"/>
      <c r="F511" s="81"/>
      <c r="G511" s="81"/>
      <c r="H511" s="81"/>
      <c r="I511" s="81"/>
      <c r="J511" s="81"/>
      <c r="K511" s="82"/>
      <c r="L511" s="80"/>
      <c r="M511" s="81"/>
      <c r="N511" s="83"/>
      <c r="O511" s="84"/>
      <c r="P511" s="85"/>
      <c r="Q511" s="85"/>
      <c r="R511" s="81"/>
      <c r="U511" s="81"/>
      <c r="V511" s="81"/>
      <c r="W511" s="82"/>
      <c r="X511" s="80"/>
      <c r="Y511" s="80"/>
      <c r="Z511" s="85"/>
      <c r="AA511" s="85"/>
    </row>
    <row r="512" spans="1:27" s="48" customFormat="1" x14ac:dyDescent="0.2">
      <c r="A512" s="78"/>
      <c r="B512" s="79"/>
      <c r="C512" s="79"/>
      <c r="D512" s="80"/>
      <c r="E512" s="81"/>
      <c r="F512" s="81"/>
      <c r="G512" s="81"/>
      <c r="H512" s="81"/>
      <c r="I512" s="81"/>
      <c r="J512" s="81"/>
      <c r="K512" s="82"/>
      <c r="L512" s="80"/>
      <c r="M512" s="81"/>
      <c r="N512" s="83"/>
      <c r="O512" s="84"/>
      <c r="P512" s="85"/>
      <c r="Q512" s="85"/>
      <c r="R512" s="81"/>
      <c r="U512" s="81"/>
      <c r="V512" s="81"/>
      <c r="W512" s="82"/>
      <c r="X512" s="80"/>
      <c r="Y512" s="80"/>
      <c r="Z512" s="85"/>
      <c r="AA512" s="85"/>
    </row>
    <row r="513" spans="1:27" s="48" customFormat="1" x14ac:dyDescent="0.2">
      <c r="A513" s="78"/>
      <c r="B513" s="79"/>
      <c r="C513" s="79"/>
      <c r="D513" s="80"/>
      <c r="E513" s="81"/>
      <c r="F513" s="81"/>
      <c r="G513" s="81"/>
      <c r="H513" s="81"/>
      <c r="I513" s="81"/>
      <c r="J513" s="81"/>
      <c r="K513" s="82"/>
      <c r="L513" s="80"/>
      <c r="M513" s="81"/>
      <c r="N513" s="83"/>
      <c r="O513" s="84"/>
      <c r="P513" s="85"/>
      <c r="Q513" s="85"/>
      <c r="R513" s="81"/>
      <c r="U513" s="81"/>
      <c r="V513" s="81"/>
      <c r="W513" s="82"/>
      <c r="X513" s="80"/>
      <c r="Y513" s="80"/>
      <c r="Z513" s="85"/>
      <c r="AA513" s="85"/>
    </row>
    <row r="514" spans="1:27" s="48" customFormat="1" x14ac:dyDescent="0.2">
      <c r="A514" s="78"/>
      <c r="B514" s="79"/>
      <c r="C514" s="79"/>
      <c r="D514" s="80"/>
      <c r="E514" s="81"/>
      <c r="F514" s="81"/>
      <c r="G514" s="81"/>
      <c r="H514" s="81"/>
      <c r="I514" s="81"/>
      <c r="J514" s="81"/>
      <c r="K514" s="82"/>
      <c r="L514" s="80"/>
      <c r="M514" s="81"/>
      <c r="N514" s="83"/>
      <c r="O514" s="84"/>
      <c r="P514" s="85"/>
      <c r="Q514" s="85"/>
      <c r="R514" s="81"/>
      <c r="U514" s="81"/>
      <c r="V514" s="81"/>
      <c r="W514" s="82"/>
      <c r="X514" s="80"/>
      <c r="Y514" s="80"/>
      <c r="Z514" s="85"/>
      <c r="AA514" s="85"/>
    </row>
    <row r="515" spans="1:27" s="48" customFormat="1" x14ac:dyDescent="0.2">
      <c r="A515" s="78"/>
      <c r="B515" s="79"/>
      <c r="C515" s="79"/>
      <c r="D515" s="80"/>
      <c r="E515" s="81"/>
      <c r="F515" s="81"/>
      <c r="G515" s="81"/>
      <c r="H515" s="81"/>
      <c r="I515" s="81"/>
      <c r="J515" s="81"/>
      <c r="K515" s="82"/>
      <c r="L515" s="80"/>
      <c r="M515" s="81"/>
      <c r="N515" s="83"/>
      <c r="O515" s="84"/>
      <c r="P515" s="85"/>
      <c r="Q515" s="85"/>
      <c r="R515" s="81"/>
      <c r="U515" s="81"/>
      <c r="V515" s="81"/>
      <c r="W515" s="82"/>
      <c r="X515" s="80"/>
      <c r="Y515" s="80"/>
      <c r="Z515" s="85"/>
      <c r="AA515" s="85"/>
    </row>
    <row r="516" spans="1:27" s="48" customFormat="1" x14ac:dyDescent="0.2">
      <c r="A516" s="78"/>
      <c r="B516" s="79"/>
      <c r="C516" s="79"/>
      <c r="D516" s="80"/>
      <c r="E516" s="81"/>
      <c r="F516" s="81"/>
      <c r="G516" s="81"/>
      <c r="H516" s="81"/>
      <c r="I516" s="81"/>
      <c r="J516" s="81"/>
      <c r="K516" s="82"/>
      <c r="L516" s="80"/>
      <c r="M516" s="81"/>
      <c r="N516" s="83"/>
      <c r="O516" s="84"/>
      <c r="P516" s="85"/>
      <c r="Q516" s="85"/>
      <c r="R516" s="81"/>
      <c r="U516" s="81"/>
      <c r="V516" s="81"/>
      <c r="W516" s="82"/>
      <c r="X516" s="80"/>
      <c r="Y516" s="80"/>
      <c r="Z516" s="85"/>
      <c r="AA516" s="85"/>
    </row>
    <row r="517" spans="1:27" s="48" customFormat="1" x14ac:dyDescent="0.2">
      <c r="A517" s="78"/>
      <c r="B517" s="79"/>
      <c r="C517" s="79"/>
      <c r="D517" s="80"/>
      <c r="E517" s="81"/>
      <c r="F517" s="81"/>
      <c r="G517" s="81"/>
      <c r="H517" s="81"/>
      <c r="I517" s="81"/>
      <c r="J517" s="81"/>
      <c r="K517" s="82"/>
      <c r="L517" s="80"/>
      <c r="M517" s="81"/>
      <c r="N517" s="83"/>
      <c r="O517" s="84"/>
      <c r="P517" s="85"/>
      <c r="Q517" s="85"/>
      <c r="R517" s="81"/>
      <c r="U517" s="81"/>
      <c r="V517" s="81"/>
      <c r="W517" s="82"/>
      <c r="X517" s="80"/>
      <c r="Y517" s="80"/>
      <c r="Z517" s="85"/>
      <c r="AA517" s="85"/>
    </row>
    <row r="518" spans="1:27" s="48" customFormat="1" x14ac:dyDescent="0.2">
      <c r="A518" s="78"/>
      <c r="B518" s="79"/>
      <c r="C518" s="79"/>
      <c r="D518" s="80"/>
      <c r="E518" s="81"/>
      <c r="F518" s="81"/>
      <c r="G518" s="81"/>
      <c r="H518" s="81"/>
      <c r="I518" s="81"/>
      <c r="J518" s="81"/>
      <c r="K518" s="82"/>
      <c r="L518" s="80"/>
      <c r="M518" s="81"/>
      <c r="N518" s="83"/>
      <c r="O518" s="84"/>
      <c r="P518" s="85"/>
      <c r="Q518" s="85"/>
      <c r="R518" s="81"/>
      <c r="U518" s="81"/>
      <c r="V518" s="81"/>
      <c r="W518" s="82"/>
      <c r="X518" s="80"/>
      <c r="Y518" s="80"/>
      <c r="Z518" s="85"/>
      <c r="AA518" s="85"/>
    </row>
    <row r="519" spans="1:27" s="48" customFormat="1" x14ac:dyDescent="0.2">
      <c r="A519" s="78"/>
      <c r="B519" s="79"/>
      <c r="C519" s="79"/>
      <c r="D519" s="80"/>
      <c r="E519" s="81"/>
      <c r="F519" s="81"/>
      <c r="G519" s="81"/>
      <c r="H519" s="81"/>
      <c r="I519" s="81"/>
      <c r="J519" s="81"/>
      <c r="K519" s="82"/>
      <c r="L519" s="80"/>
      <c r="M519" s="81"/>
      <c r="N519" s="83"/>
      <c r="O519" s="84"/>
      <c r="P519" s="85"/>
      <c r="Q519" s="85"/>
      <c r="R519" s="81"/>
      <c r="U519" s="81"/>
      <c r="V519" s="81"/>
      <c r="W519" s="82"/>
      <c r="X519" s="80"/>
      <c r="Y519" s="80"/>
      <c r="Z519" s="85"/>
      <c r="AA519" s="85"/>
    </row>
    <row r="520" spans="1:27" s="48" customFormat="1" x14ac:dyDescent="0.2">
      <c r="A520" s="78"/>
      <c r="B520" s="79"/>
      <c r="C520" s="79"/>
      <c r="D520" s="80"/>
      <c r="E520" s="81"/>
      <c r="F520" s="81"/>
      <c r="G520" s="81"/>
      <c r="H520" s="81"/>
      <c r="I520" s="81"/>
      <c r="J520" s="81"/>
      <c r="K520" s="82"/>
      <c r="L520" s="80"/>
      <c r="M520" s="81"/>
      <c r="N520" s="83"/>
      <c r="O520" s="84"/>
      <c r="P520" s="85"/>
      <c r="Q520" s="85"/>
      <c r="R520" s="81"/>
      <c r="U520" s="81"/>
      <c r="V520" s="81"/>
      <c r="W520" s="82"/>
      <c r="X520" s="80"/>
      <c r="Y520" s="80"/>
      <c r="Z520" s="85"/>
      <c r="AA520" s="85"/>
    </row>
    <row r="521" spans="1:27" s="48" customFormat="1" x14ac:dyDescent="0.2">
      <c r="A521" s="78"/>
      <c r="B521" s="79"/>
      <c r="C521" s="79"/>
      <c r="D521" s="80"/>
      <c r="E521" s="81"/>
      <c r="F521" s="81"/>
      <c r="G521" s="81"/>
      <c r="H521" s="81"/>
      <c r="I521" s="81"/>
      <c r="J521" s="81"/>
      <c r="K521" s="82"/>
      <c r="L521" s="80"/>
      <c r="M521" s="81"/>
      <c r="N521" s="83"/>
      <c r="O521" s="84"/>
      <c r="P521" s="85"/>
      <c r="Q521" s="85"/>
      <c r="R521" s="81"/>
      <c r="U521" s="81"/>
      <c r="V521" s="81"/>
      <c r="W521" s="82"/>
      <c r="X521" s="80"/>
      <c r="Y521" s="80"/>
      <c r="Z521" s="85"/>
      <c r="AA521" s="85"/>
    </row>
    <row r="522" spans="1:27" s="48" customFormat="1" x14ac:dyDescent="0.2">
      <c r="A522" s="78"/>
      <c r="B522" s="79"/>
      <c r="C522" s="79"/>
      <c r="D522" s="80"/>
      <c r="E522" s="81"/>
      <c r="F522" s="81"/>
      <c r="G522" s="81"/>
      <c r="H522" s="81"/>
      <c r="I522" s="81"/>
      <c r="J522" s="81"/>
      <c r="K522" s="82"/>
      <c r="L522" s="80"/>
      <c r="M522" s="81"/>
      <c r="N522" s="83"/>
      <c r="O522" s="84"/>
      <c r="P522" s="85"/>
      <c r="Q522" s="85"/>
      <c r="R522" s="81"/>
      <c r="U522" s="81"/>
      <c r="V522" s="81"/>
      <c r="W522" s="82"/>
      <c r="X522" s="80"/>
      <c r="Y522" s="80"/>
      <c r="Z522" s="85"/>
      <c r="AA522" s="85"/>
    </row>
    <row r="523" spans="1:27" s="48" customFormat="1" x14ac:dyDescent="0.2">
      <c r="A523" s="78"/>
      <c r="B523" s="79"/>
      <c r="C523" s="79"/>
      <c r="D523" s="80"/>
      <c r="E523" s="81"/>
      <c r="F523" s="81"/>
      <c r="G523" s="81"/>
      <c r="H523" s="81"/>
      <c r="I523" s="81"/>
      <c r="J523" s="81"/>
      <c r="K523" s="82"/>
      <c r="L523" s="80"/>
      <c r="M523" s="81"/>
      <c r="N523" s="83"/>
      <c r="O523" s="84"/>
      <c r="P523" s="85"/>
      <c r="Q523" s="85"/>
      <c r="R523" s="81"/>
      <c r="U523" s="81"/>
      <c r="V523" s="81"/>
      <c r="W523" s="82"/>
      <c r="X523" s="80"/>
      <c r="Y523" s="80"/>
      <c r="Z523" s="85"/>
      <c r="AA523" s="85"/>
    </row>
    <row r="524" spans="1:27" s="48" customFormat="1" x14ac:dyDescent="0.2">
      <c r="A524" s="78"/>
      <c r="B524" s="79"/>
      <c r="C524" s="79"/>
      <c r="D524" s="80"/>
      <c r="E524" s="81"/>
      <c r="F524" s="81"/>
      <c r="G524" s="81"/>
      <c r="H524" s="81"/>
      <c r="I524" s="81"/>
      <c r="J524" s="81"/>
      <c r="K524" s="82"/>
      <c r="L524" s="80"/>
      <c r="M524" s="81"/>
      <c r="N524" s="83"/>
      <c r="O524" s="84"/>
      <c r="P524" s="85"/>
      <c r="Q524" s="85"/>
      <c r="R524" s="81"/>
      <c r="U524" s="81"/>
      <c r="V524" s="81"/>
      <c r="W524" s="82"/>
      <c r="X524" s="80"/>
      <c r="Y524" s="80"/>
      <c r="Z524" s="85"/>
      <c r="AA524" s="85"/>
    </row>
    <row r="525" spans="1:27" s="48" customFormat="1" x14ac:dyDescent="0.2">
      <c r="A525" s="78"/>
      <c r="B525" s="79"/>
      <c r="C525" s="79"/>
      <c r="D525" s="80"/>
      <c r="E525" s="81"/>
      <c r="F525" s="81"/>
      <c r="G525" s="81"/>
      <c r="H525" s="81"/>
      <c r="I525" s="81"/>
      <c r="J525" s="81"/>
      <c r="K525" s="82"/>
      <c r="L525" s="80"/>
      <c r="M525" s="81"/>
      <c r="N525" s="83"/>
      <c r="O525" s="84"/>
      <c r="P525" s="85"/>
      <c r="Q525" s="85"/>
      <c r="R525" s="81"/>
      <c r="U525" s="81"/>
      <c r="V525" s="81"/>
      <c r="W525" s="82"/>
      <c r="X525" s="80"/>
      <c r="Y525" s="80"/>
      <c r="Z525" s="85"/>
      <c r="AA525" s="85"/>
    </row>
    <row r="526" spans="1:27" s="48" customFormat="1" x14ac:dyDescent="0.2">
      <c r="A526" s="78"/>
      <c r="B526" s="79"/>
      <c r="C526" s="79"/>
      <c r="D526" s="80"/>
      <c r="E526" s="81"/>
      <c r="F526" s="81"/>
      <c r="G526" s="81"/>
      <c r="H526" s="81"/>
      <c r="I526" s="81"/>
      <c r="J526" s="81"/>
      <c r="K526" s="82"/>
      <c r="L526" s="80"/>
      <c r="M526" s="81"/>
      <c r="N526" s="83"/>
      <c r="O526" s="84"/>
      <c r="P526" s="85"/>
      <c r="Q526" s="85"/>
      <c r="R526" s="81"/>
      <c r="U526" s="81"/>
      <c r="V526" s="81"/>
      <c r="W526" s="82"/>
      <c r="X526" s="80"/>
      <c r="Y526" s="80"/>
      <c r="Z526" s="85"/>
      <c r="AA526" s="85"/>
    </row>
    <row r="527" spans="1:27" s="48" customFormat="1" x14ac:dyDescent="0.2">
      <c r="A527" s="78"/>
      <c r="B527" s="79"/>
      <c r="C527" s="79"/>
      <c r="D527" s="80"/>
      <c r="E527" s="81"/>
      <c r="F527" s="81"/>
      <c r="G527" s="81"/>
      <c r="H527" s="81"/>
      <c r="I527" s="81"/>
      <c r="J527" s="81"/>
      <c r="K527" s="82"/>
      <c r="L527" s="80"/>
      <c r="M527" s="81"/>
      <c r="N527" s="83"/>
      <c r="O527" s="84"/>
      <c r="P527" s="85"/>
      <c r="Q527" s="85"/>
      <c r="R527" s="81"/>
      <c r="U527" s="81"/>
      <c r="V527" s="81"/>
      <c r="W527" s="82"/>
      <c r="X527" s="80"/>
      <c r="Y527" s="80"/>
      <c r="Z527" s="85"/>
      <c r="AA527" s="85"/>
    </row>
    <row r="528" spans="1:27" s="48" customFormat="1" x14ac:dyDescent="0.2">
      <c r="A528" s="78"/>
      <c r="B528" s="79"/>
      <c r="C528" s="79"/>
      <c r="D528" s="80"/>
      <c r="E528" s="81"/>
      <c r="F528" s="81"/>
      <c r="G528" s="81"/>
      <c r="H528" s="81"/>
      <c r="I528" s="81"/>
      <c r="J528" s="81"/>
      <c r="K528" s="82"/>
      <c r="L528" s="80"/>
      <c r="M528" s="81"/>
      <c r="N528" s="83"/>
      <c r="O528" s="84"/>
      <c r="P528" s="85"/>
      <c r="Q528" s="85"/>
      <c r="R528" s="81"/>
      <c r="U528" s="81"/>
      <c r="V528" s="81"/>
      <c r="W528" s="82"/>
      <c r="X528" s="80"/>
      <c r="Y528" s="80"/>
      <c r="Z528" s="85"/>
      <c r="AA528" s="85"/>
    </row>
    <row r="529" spans="1:27" s="48" customFormat="1" x14ac:dyDescent="0.2">
      <c r="A529" s="78"/>
      <c r="B529" s="79"/>
      <c r="C529" s="79"/>
      <c r="D529" s="80"/>
      <c r="E529" s="81"/>
      <c r="F529" s="81"/>
      <c r="G529" s="81"/>
      <c r="H529" s="81"/>
      <c r="I529" s="81"/>
      <c r="J529" s="81"/>
      <c r="K529" s="82"/>
      <c r="L529" s="80"/>
      <c r="M529" s="81"/>
      <c r="N529" s="83"/>
      <c r="O529" s="84"/>
      <c r="P529" s="85"/>
      <c r="Q529" s="85"/>
      <c r="R529" s="81"/>
      <c r="U529" s="81"/>
      <c r="V529" s="81"/>
      <c r="W529" s="82"/>
      <c r="X529" s="80"/>
      <c r="Y529" s="80"/>
      <c r="Z529" s="85"/>
      <c r="AA529" s="85"/>
    </row>
    <row r="530" spans="1:27" s="48" customFormat="1" x14ac:dyDescent="0.2">
      <c r="A530" s="78"/>
      <c r="B530" s="79"/>
      <c r="C530" s="79"/>
      <c r="D530" s="80"/>
      <c r="E530" s="81"/>
      <c r="F530" s="81"/>
      <c r="G530" s="81"/>
      <c r="H530" s="81"/>
      <c r="I530" s="81"/>
      <c r="J530" s="81"/>
      <c r="K530" s="82"/>
      <c r="L530" s="80"/>
      <c r="M530" s="81"/>
      <c r="N530" s="83"/>
      <c r="O530" s="84"/>
      <c r="P530" s="85"/>
      <c r="Q530" s="85"/>
      <c r="R530" s="81"/>
      <c r="U530" s="81"/>
      <c r="V530" s="81"/>
      <c r="W530" s="82"/>
      <c r="X530" s="80"/>
      <c r="Y530" s="80"/>
      <c r="Z530" s="85"/>
      <c r="AA530" s="85"/>
    </row>
    <row r="531" spans="1:27" s="48" customFormat="1" x14ac:dyDescent="0.2">
      <c r="A531" s="78"/>
      <c r="B531" s="79"/>
      <c r="C531" s="79"/>
      <c r="D531" s="80"/>
      <c r="E531" s="81"/>
      <c r="F531" s="81"/>
      <c r="G531" s="81"/>
      <c r="H531" s="81"/>
      <c r="I531" s="81"/>
      <c r="J531" s="81"/>
      <c r="K531" s="82"/>
      <c r="L531" s="80"/>
      <c r="M531" s="81"/>
      <c r="N531" s="83"/>
      <c r="O531" s="84"/>
      <c r="P531" s="85"/>
      <c r="Q531" s="85"/>
      <c r="R531" s="81"/>
      <c r="U531" s="81"/>
      <c r="V531" s="81"/>
      <c r="W531" s="82"/>
      <c r="X531" s="80"/>
      <c r="Y531" s="80"/>
      <c r="Z531" s="85"/>
      <c r="AA531" s="85"/>
    </row>
    <row r="532" spans="1:27" s="48" customFormat="1" x14ac:dyDescent="0.2">
      <c r="A532" s="78"/>
      <c r="B532" s="79"/>
      <c r="C532" s="79"/>
      <c r="D532" s="80"/>
      <c r="E532" s="81"/>
      <c r="F532" s="81"/>
      <c r="G532" s="81"/>
      <c r="H532" s="81"/>
      <c r="I532" s="81"/>
      <c r="J532" s="81"/>
      <c r="K532" s="82"/>
      <c r="L532" s="80"/>
      <c r="M532" s="81"/>
      <c r="N532" s="83"/>
      <c r="O532" s="84"/>
      <c r="P532" s="85"/>
      <c r="Q532" s="85"/>
      <c r="R532" s="81"/>
      <c r="U532" s="81"/>
      <c r="V532" s="81"/>
      <c r="W532" s="82"/>
      <c r="X532" s="80"/>
      <c r="Y532" s="80"/>
      <c r="Z532" s="85"/>
      <c r="AA532" s="85"/>
    </row>
    <row r="533" spans="1:27" s="48" customFormat="1" x14ac:dyDescent="0.2">
      <c r="A533" s="78"/>
      <c r="B533" s="79"/>
      <c r="C533" s="79"/>
      <c r="D533" s="80"/>
      <c r="E533" s="81"/>
      <c r="F533" s="81"/>
      <c r="G533" s="81"/>
      <c r="H533" s="81"/>
      <c r="I533" s="81"/>
      <c r="J533" s="81"/>
      <c r="K533" s="82"/>
      <c r="L533" s="80"/>
      <c r="M533" s="81"/>
      <c r="N533" s="83"/>
      <c r="O533" s="84"/>
      <c r="P533" s="85"/>
      <c r="Q533" s="85"/>
      <c r="R533" s="81"/>
      <c r="U533" s="81"/>
      <c r="V533" s="81"/>
      <c r="W533" s="82"/>
      <c r="X533" s="80"/>
      <c r="Y533" s="80"/>
      <c r="Z533" s="85"/>
      <c r="AA533" s="85"/>
    </row>
    <row r="534" spans="1:27" s="48" customFormat="1" x14ac:dyDescent="0.2">
      <c r="A534" s="78"/>
      <c r="B534" s="79"/>
      <c r="C534" s="79"/>
      <c r="D534" s="80"/>
      <c r="E534" s="81"/>
      <c r="F534" s="81"/>
      <c r="G534" s="81"/>
      <c r="H534" s="81"/>
      <c r="I534" s="81"/>
      <c r="J534" s="81"/>
      <c r="K534" s="82"/>
      <c r="L534" s="80"/>
      <c r="M534" s="81"/>
      <c r="N534" s="83"/>
      <c r="O534" s="84"/>
      <c r="P534" s="85"/>
      <c r="Q534" s="85"/>
      <c r="R534" s="81"/>
      <c r="U534" s="81"/>
      <c r="V534" s="81"/>
      <c r="W534" s="82"/>
      <c r="X534" s="80"/>
      <c r="Y534" s="80"/>
      <c r="Z534" s="85"/>
      <c r="AA534" s="85"/>
    </row>
    <row r="535" spans="1:27" s="48" customFormat="1" x14ac:dyDescent="0.2">
      <c r="A535" s="78"/>
      <c r="B535" s="79"/>
      <c r="C535" s="79"/>
      <c r="D535" s="80"/>
      <c r="E535" s="81"/>
      <c r="F535" s="81"/>
      <c r="G535" s="81"/>
      <c r="H535" s="81"/>
      <c r="I535" s="81"/>
      <c r="J535" s="81"/>
      <c r="K535" s="82"/>
      <c r="L535" s="80"/>
      <c r="M535" s="81"/>
      <c r="N535" s="83"/>
      <c r="O535" s="84"/>
      <c r="P535" s="85"/>
      <c r="Q535" s="85"/>
      <c r="R535" s="81"/>
      <c r="U535" s="81"/>
      <c r="V535" s="81"/>
      <c r="W535" s="82"/>
      <c r="X535" s="80"/>
      <c r="Y535" s="80"/>
      <c r="Z535" s="85"/>
      <c r="AA535" s="85"/>
    </row>
    <row r="536" spans="1:27" s="48" customFormat="1" x14ac:dyDescent="0.2">
      <c r="A536" s="78"/>
      <c r="B536" s="79"/>
      <c r="C536" s="79"/>
      <c r="D536" s="80"/>
      <c r="E536" s="81"/>
      <c r="F536" s="81"/>
      <c r="G536" s="81"/>
      <c r="H536" s="81"/>
      <c r="I536" s="81"/>
      <c r="J536" s="81"/>
      <c r="K536" s="82"/>
      <c r="L536" s="80"/>
      <c r="M536" s="81"/>
      <c r="N536" s="83"/>
      <c r="O536" s="84"/>
      <c r="P536" s="85"/>
      <c r="Q536" s="85"/>
      <c r="R536" s="81"/>
      <c r="U536" s="81"/>
      <c r="V536" s="81"/>
      <c r="W536" s="82"/>
      <c r="X536" s="80"/>
      <c r="Y536" s="80"/>
      <c r="Z536" s="85"/>
      <c r="AA536" s="85"/>
    </row>
    <row r="537" spans="1:27" s="48" customFormat="1" x14ac:dyDescent="0.2">
      <c r="A537" s="78"/>
      <c r="B537" s="79"/>
      <c r="C537" s="79"/>
      <c r="D537" s="80"/>
      <c r="E537" s="81"/>
      <c r="F537" s="81"/>
      <c r="G537" s="81"/>
      <c r="H537" s="81"/>
      <c r="I537" s="81"/>
      <c r="J537" s="81"/>
      <c r="K537" s="82"/>
      <c r="L537" s="80"/>
      <c r="M537" s="81"/>
      <c r="N537" s="83"/>
      <c r="O537" s="84"/>
      <c r="P537" s="85"/>
      <c r="Q537" s="85"/>
      <c r="R537" s="81"/>
      <c r="U537" s="81"/>
      <c r="V537" s="81"/>
      <c r="W537" s="82"/>
      <c r="X537" s="80"/>
      <c r="Y537" s="80"/>
      <c r="Z537" s="85"/>
      <c r="AA537" s="85"/>
    </row>
    <row r="538" spans="1:27" s="48" customFormat="1" x14ac:dyDescent="0.2">
      <c r="A538" s="78"/>
      <c r="B538" s="79"/>
      <c r="C538" s="79"/>
      <c r="D538" s="80"/>
      <c r="E538" s="81"/>
      <c r="F538" s="81"/>
      <c r="G538" s="81"/>
      <c r="H538" s="81"/>
      <c r="I538" s="81"/>
      <c r="J538" s="81"/>
      <c r="K538" s="82"/>
      <c r="L538" s="80"/>
      <c r="M538" s="81"/>
      <c r="N538" s="83"/>
      <c r="O538" s="84"/>
      <c r="P538" s="85"/>
      <c r="Q538" s="85"/>
      <c r="R538" s="81"/>
      <c r="U538" s="81"/>
      <c r="V538" s="81"/>
      <c r="W538" s="82"/>
      <c r="X538" s="80"/>
      <c r="Y538" s="80"/>
      <c r="Z538" s="85"/>
      <c r="AA538" s="85"/>
    </row>
    <row r="539" spans="1:27" s="48" customFormat="1" x14ac:dyDescent="0.2">
      <c r="A539" s="78"/>
      <c r="B539" s="79"/>
      <c r="C539" s="79"/>
      <c r="D539" s="80"/>
      <c r="E539" s="81"/>
      <c r="F539" s="81"/>
      <c r="G539" s="81"/>
      <c r="H539" s="81"/>
      <c r="I539" s="81"/>
      <c r="J539" s="81"/>
      <c r="K539" s="82"/>
      <c r="L539" s="80"/>
      <c r="M539" s="81"/>
      <c r="N539" s="83"/>
      <c r="O539" s="84"/>
      <c r="P539" s="85"/>
      <c r="Q539" s="85"/>
      <c r="R539" s="81"/>
      <c r="U539" s="81"/>
      <c r="V539" s="81"/>
      <c r="W539" s="82"/>
      <c r="X539" s="80"/>
      <c r="Y539" s="80"/>
      <c r="Z539" s="85"/>
      <c r="AA539" s="85"/>
    </row>
    <row r="540" spans="1:27" s="48" customFormat="1" x14ac:dyDescent="0.2">
      <c r="A540" s="78"/>
      <c r="B540" s="79"/>
      <c r="C540" s="79"/>
      <c r="D540" s="80"/>
      <c r="E540" s="81"/>
      <c r="F540" s="81"/>
      <c r="G540" s="81"/>
      <c r="H540" s="81"/>
      <c r="I540" s="81"/>
      <c r="J540" s="81"/>
      <c r="K540" s="82"/>
      <c r="L540" s="80"/>
      <c r="M540" s="81"/>
      <c r="N540" s="83"/>
      <c r="O540" s="84"/>
      <c r="P540" s="85"/>
      <c r="Q540" s="85"/>
      <c r="R540" s="81"/>
      <c r="U540" s="81"/>
      <c r="V540" s="81"/>
      <c r="W540" s="82"/>
      <c r="X540" s="80"/>
      <c r="Y540" s="80"/>
      <c r="Z540" s="85"/>
      <c r="AA540" s="85"/>
    </row>
    <row r="541" spans="1:27" s="48" customFormat="1" x14ac:dyDescent="0.2">
      <c r="A541" s="78"/>
      <c r="B541" s="79"/>
      <c r="C541" s="79"/>
      <c r="D541" s="80"/>
      <c r="E541" s="81"/>
      <c r="F541" s="81"/>
      <c r="G541" s="81"/>
      <c r="H541" s="81"/>
      <c r="I541" s="81"/>
      <c r="J541" s="81"/>
      <c r="K541" s="82"/>
      <c r="L541" s="80"/>
      <c r="M541" s="81"/>
      <c r="N541" s="83"/>
      <c r="O541" s="84"/>
      <c r="P541" s="85"/>
      <c r="Q541" s="85"/>
      <c r="R541" s="81"/>
      <c r="U541" s="81"/>
      <c r="V541" s="81"/>
      <c r="W541" s="82"/>
      <c r="X541" s="80"/>
      <c r="Y541" s="80"/>
      <c r="Z541" s="85"/>
      <c r="AA541" s="85"/>
    </row>
    <row r="542" spans="1:27" s="48" customFormat="1" x14ac:dyDescent="0.2">
      <c r="A542" s="78"/>
      <c r="B542" s="79"/>
      <c r="C542" s="79"/>
      <c r="D542" s="80"/>
      <c r="E542" s="81"/>
      <c r="F542" s="81"/>
      <c r="G542" s="81"/>
      <c r="H542" s="81"/>
      <c r="I542" s="81"/>
      <c r="J542" s="81"/>
      <c r="K542" s="82"/>
      <c r="L542" s="80"/>
      <c r="M542" s="81"/>
      <c r="N542" s="83"/>
      <c r="O542" s="84"/>
      <c r="P542" s="85"/>
      <c r="Q542" s="85"/>
      <c r="R542" s="81"/>
      <c r="U542" s="81"/>
      <c r="V542" s="81"/>
      <c r="W542" s="82"/>
      <c r="X542" s="80"/>
      <c r="Y542" s="80"/>
      <c r="Z542" s="85"/>
      <c r="AA542" s="85"/>
    </row>
    <row r="543" spans="1:27" s="48" customFormat="1" x14ac:dyDescent="0.2">
      <c r="A543" s="78"/>
      <c r="B543" s="79"/>
      <c r="C543" s="79"/>
      <c r="D543" s="80"/>
      <c r="E543" s="81"/>
      <c r="F543" s="81"/>
      <c r="G543" s="81"/>
      <c r="H543" s="81"/>
      <c r="I543" s="81"/>
      <c r="J543" s="81"/>
      <c r="K543" s="82"/>
      <c r="L543" s="80"/>
      <c r="M543" s="81"/>
      <c r="N543" s="83"/>
      <c r="O543" s="84"/>
      <c r="P543" s="85"/>
      <c r="Q543" s="85"/>
      <c r="R543" s="81"/>
      <c r="U543" s="81"/>
      <c r="V543" s="81"/>
      <c r="W543" s="82"/>
      <c r="X543" s="80"/>
      <c r="Y543" s="80"/>
      <c r="Z543" s="85"/>
      <c r="AA543" s="85"/>
    </row>
    <row r="544" spans="1:27" s="48" customFormat="1" x14ac:dyDescent="0.2">
      <c r="A544" s="78"/>
      <c r="B544" s="79"/>
      <c r="C544" s="79"/>
      <c r="D544" s="80"/>
      <c r="E544" s="81"/>
      <c r="F544" s="81"/>
      <c r="G544" s="81"/>
      <c r="H544" s="81"/>
      <c r="I544" s="81"/>
      <c r="J544" s="81"/>
      <c r="K544" s="82"/>
      <c r="L544" s="80"/>
      <c r="M544" s="81"/>
      <c r="N544" s="83"/>
      <c r="O544" s="84"/>
      <c r="P544" s="85"/>
      <c r="Q544" s="85"/>
      <c r="R544" s="81"/>
      <c r="U544" s="81"/>
      <c r="V544" s="81"/>
      <c r="W544" s="82"/>
      <c r="X544" s="80"/>
      <c r="Y544" s="80"/>
      <c r="Z544" s="85"/>
      <c r="AA544" s="85"/>
    </row>
    <row r="545" spans="1:27" s="48" customFormat="1" x14ac:dyDescent="0.2">
      <c r="A545" s="78"/>
      <c r="B545" s="79"/>
      <c r="C545" s="79"/>
      <c r="D545" s="80"/>
      <c r="E545" s="81"/>
      <c r="F545" s="81"/>
      <c r="G545" s="81"/>
      <c r="H545" s="81"/>
      <c r="I545" s="81"/>
      <c r="J545" s="81"/>
      <c r="K545" s="82"/>
      <c r="L545" s="80"/>
      <c r="M545" s="81"/>
      <c r="N545" s="83"/>
      <c r="O545" s="84"/>
      <c r="P545" s="85"/>
      <c r="Q545" s="85"/>
      <c r="R545" s="81"/>
      <c r="U545" s="81"/>
      <c r="V545" s="81"/>
      <c r="W545" s="82"/>
      <c r="X545" s="80"/>
      <c r="Y545" s="80"/>
      <c r="Z545" s="85"/>
      <c r="AA545" s="85"/>
    </row>
    <row r="546" spans="1:27" s="48" customFormat="1" x14ac:dyDescent="0.2">
      <c r="A546" s="78"/>
      <c r="B546" s="79"/>
      <c r="C546" s="79"/>
      <c r="D546" s="80"/>
      <c r="E546" s="81"/>
      <c r="F546" s="81"/>
      <c r="G546" s="81"/>
      <c r="H546" s="81"/>
      <c r="I546" s="81"/>
      <c r="J546" s="81"/>
      <c r="K546" s="82"/>
      <c r="L546" s="80"/>
      <c r="M546" s="81"/>
      <c r="N546" s="83"/>
      <c r="O546" s="84"/>
      <c r="P546" s="85"/>
      <c r="Q546" s="85"/>
      <c r="R546" s="81"/>
      <c r="U546" s="81"/>
      <c r="V546" s="81"/>
      <c r="W546" s="82"/>
      <c r="X546" s="80"/>
      <c r="Y546" s="80"/>
      <c r="Z546" s="85"/>
      <c r="AA546" s="85"/>
    </row>
    <row r="547" spans="1:27" s="48" customFormat="1" x14ac:dyDescent="0.2">
      <c r="A547" s="78"/>
      <c r="B547" s="79"/>
      <c r="C547" s="79"/>
      <c r="D547" s="80"/>
      <c r="E547" s="81"/>
      <c r="F547" s="81"/>
      <c r="G547" s="81"/>
      <c r="H547" s="81"/>
      <c r="I547" s="81"/>
      <c r="J547" s="81"/>
      <c r="K547" s="82"/>
      <c r="L547" s="80"/>
      <c r="M547" s="81"/>
      <c r="N547" s="83"/>
      <c r="O547" s="84"/>
      <c r="P547" s="85"/>
      <c r="Q547" s="85"/>
      <c r="R547" s="81"/>
      <c r="U547" s="81"/>
      <c r="V547" s="81"/>
      <c r="W547" s="82"/>
      <c r="X547" s="80"/>
      <c r="Y547" s="80"/>
      <c r="Z547" s="85"/>
      <c r="AA547" s="85"/>
    </row>
    <row r="548" spans="1:27" s="48" customFormat="1" x14ac:dyDescent="0.2">
      <c r="A548" s="78"/>
      <c r="B548" s="79"/>
      <c r="C548" s="79"/>
      <c r="D548" s="80"/>
      <c r="E548" s="81"/>
      <c r="F548" s="81"/>
      <c r="G548" s="81"/>
      <c r="H548" s="81"/>
      <c r="I548" s="81"/>
      <c r="J548" s="81"/>
      <c r="K548" s="82"/>
      <c r="L548" s="80"/>
      <c r="M548" s="81"/>
      <c r="N548" s="83"/>
      <c r="O548" s="84"/>
      <c r="P548" s="85"/>
      <c r="Q548" s="85"/>
      <c r="R548" s="81"/>
      <c r="U548" s="81"/>
      <c r="V548" s="81"/>
      <c r="W548" s="82"/>
      <c r="X548" s="80"/>
      <c r="Y548" s="80"/>
      <c r="Z548" s="85"/>
      <c r="AA548" s="85"/>
    </row>
    <row r="549" spans="1:27" s="48" customFormat="1" x14ac:dyDescent="0.2">
      <c r="A549" s="78"/>
      <c r="B549" s="79"/>
      <c r="C549" s="79"/>
      <c r="D549" s="80"/>
      <c r="E549" s="81"/>
      <c r="F549" s="81"/>
      <c r="G549" s="81"/>
      <c r="H549" s="81"/>
      <c r="I549" s="81"/>
      <c r="J549" s="81"/>
      <c r="K549" s="82"/>
      <c r="L549" s="80"/>
      <c r="M549" s="81"/>
      <c r="N549" s="83"/>
      <c r="O549" s="84"/>
      <c r="P549" s="85"/>
      <c r="Q549" s="85"/>
      <c r="R549" s="81"/>
      <c r="U549" s="81"/>
      <c r="V549" s="81"/>
      <c r="W549" s="82"/>
      <c r="X549" s="80"/>
      <c r="Y549" s="80"/>
      <c r="Z549" s="85"/>
      <c r="AA549" s="85"/>
    </row>
    <row r="550" spans="1:27" s="48" customFormat="1" x14ac:dyDescent="0.2">
      <c r="A550" s="78"/>
      <c r="B550" s="79"/>
      <c r="C550" s="79"/>
      <c r="D550" s="80"/>
      <c r="E550" s="81"/>
      <c r="F550" s="81"/>
      <c r="G550" s="81"/>
      <c r="H550" s="81"/>
      <c r="I550" s="81"/>
      <c r="J550" s="81"/>
      <c r="K550" s="82"/>
      <c r="L550" s="80"/>
      <c r="M550" s="81"/>
      <c r="N550" s="83"/>
      <c r="O550" s="84"/>
      <c r="P550" s="85"/>
      <c r="Q550" s="85"/>
      <c r="R550" s="81"/>
      <c r="U550" s="81"/>
      <c r="V550" s="81"/>
      <c r="W550" s="82"/>
      <c r="X550" s="80"/>
      <c r="Y550" s="80"/>
      <c r="Z550" s="85"/>
      <c r="AA550" s="85"/>
    </row>
    <row r="551" spans="1:27" s="48" customFormat="1" x14ac:dyDescent="0.2">
      <c r="A551" s="78"/>
      <c r="B551" s="79"/>
      <c r="C551" s="79"/>
      <c r="D551" s="80"/>
      <c r="E551" s="81"/>
      <c r="F551" s="81"/>
      <c r="G551" s="81"/>
      <c r="H551" s="81"/>
      <c r="I551" s="81"/>
      <c r="J551" s="81"/>
      <c r="K551" s="82"/>
      <c r="L551" s="80"/>
      <c r="M551" s="81"/>
      <c r="N551" s="83"/>
      <c r="O551" s="84"/>
      <c r="P551" s="85"/>
      <c r="Q551" s="85"/>
      <c r="R551" s="81"/>
      <c r="U551" s="81"/>
      <c r="V551" s="81"/>
      <c r="W551" s="82"/>
      <c r="X551" s="80"/>
      <c r="Y551" s="80"/>
      <c r="Z551" s="85"/>
      <c r="AA551" s="85"/>
    </row>
    <row r="552" spans="1:27" s="48" customFormat="1" x14ac:dyDescent="0.2">
      <c r="A552" s="78"/>
      <c r="B552" s="79"/>
      <c r="C552" s="79"/>
      <c r="D552" s="80"/>
      <c r="E552" s="81"/>
      <c r="F552" s="81"/>
      <c r="G552" s="81"/>
      <c r="H552" s="81"/>
      <c r="I552" s="81"/>
      <c r="J552" s="81"/>
      <c r="K552" s="82"/>
      <c r="L552" s="80"/>
      <c r="M552" s="81"/>
      <c r="N552" s="83"/>
      <c r="O552" s="84"/>
      <c r="P552" s="85"/>
      <c r="Q552" s="85"/>
      <c r="R552" s="81"/>
      <c r="U552" s="81"/>
      <c r="V552" s="81"/>
      <c r="W552" s="82"/>
      <c r="X552" s="80"/>
      <c r="Y552" s="80"/>
      <c r="Z552" s="85"/>
      <c r="AA552" s="85"/>
    </row>
    <row r="553" spans="1:27" s="48" customFormat="1" x14ac:dyDescent="0.2">
      <c r="A553" s="78"/>
      <c r="B553" s="79"/>
      <c r="C553" s="79"/>
      <c r="D553" s="80"/>
      <c r="E553" s="81"/>
      <c r="F553" s="81"/>
      <c r="G553" s="81"/>
      <c r="H553" s="81"/>
      <c r="I553" s="81"/>
      <c r="J553" s="81"/>
      <c r="K553" s="82"/>
      <c r="L553" s="80"/>
      <c r="M553" s="81"/>
      <c r="N553" s="83"/>
      <c r="O553" s="84"/>
      <c r="P553" s="85"/>
      <c r="Q553" s="85"/>
      <c r="R553" s="81"/>
      <c r="U553" s="81"/>
      <c r="V553" s="81"/>
      <c r="W553" s="82"/>
      <c r="X553" s="80"/>
      <c r="Y553" s="80"/>
      <c r="Z553" s="85"/>
      <c r="AA553" s="85"/>
    </row>
    <row r="554" spans="1:27" s="48" customFormat="1" x14ac:dyDescent="0.2">
      <c r="A554" s="78"/>
      <c r="B554" s="79"/>
      <c r="C554" s="79"/>
      <c r="D554" s="80"/>
      <c r="E554" s="81"/>
      <c r="F554" s="81"/>
      <c r="G554" s="81"/>
      <c r="H554" s="81"/>
      <c r="I554" s="81"/>
      <c r="J554" s="81"/>
      <c r="K554" s="82"/>
      <c r="L554" s="80"/>
      <c r="M554" s="81"/>
      <c r="N554" s="83"/>
      <c r="O554" s="84"/>
      <c r="P554" s="85"/>
      <c r="Q554" s="85"/>
      <c r="R554" s="81"/>
      <c r="U554" s="81"/>
      <c r="V554" s="81"/>
      <c r="W554" s="82"/>
      <c r="X554" s="80"/>
      <c r="Y554" s="80"/>
      <c r="Z554" s="85"/>
      <c r="AA554" s="85"/>
    </row>
    <row r="555" spans="1:27" s="48" customFormat="1" x14ac:dyDescent="0.2">
      <c r="A555" s="78"/>
      <c r="B555" s="79"/>
      <c r="C555" s="79"/>
      <c r="D555" s="80"/>
      <c r="E555" s="81"/>
      <c r="F555" s="81"/>
      <c r="G555" s="81"/>
      <c r="H555" s="81"/>
      <c r="I555" s="81"/>
      <c r="J555" s="81"/>
      <c r="K555" s="82"/>
      <c r="L555" s="80"/>
      <c r="M555" s="81"/>
      <c r="N555" s="83"/>
      <c r="O555" s="84"/>
      <c r="P555" s="85"/>
      <c r="Q555" s="85"/>
      <c r="R555" s="81"/>
      <c r="U555" s="81"/>
      <c r="V555" s="81"/>
      <c r="W555" s="82"/>
      <c r="X555" s="80"/>
      <c r="Y555" s="80"/>
      <c r="Z555" s="85"/>
      <c r="AA555" s="85"/>
    </row>
    <row r="556" spans="1:27" s="48" customFormat="1" x14ac:dyDescent="0.2">
      <c r="A556" s="78"/>
      <c r="B556" s="79"/>
      <c r="C556" s="79"/>
      <c r="D556" s="80"/>
      <c r="E556" s="81"/>
      <c r="F556" s="81"/>
      <c r="G556" s="81"/>
      <c r="H556" s="81"/>
      <c r="I556" s="81"/>
      <c r="J556" s="81"/>
      <c r="K556" s="82"/>
      <c r="L556" s="80"/>
      <c r="M556" s="81"/>
      <c r="N556" s="83"/>
      <c r="O556" s="84"/>
      <c r="P556" s="85"/>
      <c r="Q556" s="85"/>
      <c r="R556" s="81"/>
      <c r="U556" s="81"/>
      <c r="V556" s="81"/>
      <c r="W556" s="82"/>
      <c r="X556" s="80"/>
      <c r="Y556" s="80"/>
      <c r="Z556" s="85"/>
      <c r="AA556" s="85"/>
    </row>
    <row r="557" spans="1:27" s="48" customFormat="1" x14ac:dyDescent="0.2">
      <c r="A557" s="78"/>
      <c r="B557" s="79"/>
      <c r="C557" s="79"/>
      <c r="D557" s="80"/>
      <c r="E557" s="81"/>
      <c r="F557" s="81"/>
      <c r="G557" s="81"/>
      <c r="H557" s="81"/>
      <c r="I557" s="81"/>
      <c r="J557" s="81"/>
      <c r="K557" s="82"/>
      <c r="L557" s="80"/>
      <c r="M557" s="81"/>
      <c r="N557" s="83"/>
      <c r="O557" s="84"/>
      <c r="P557" s="85"/>
      <c r="Q557" s="85"/>
      <c r="R557" s="81"/>
      <c r="U557" s="81"/>
      <c r="V557" s="81"/>
      <c r="W557" s="82"/>
      <c r="X557" s="80"/>
      <c r="Y557" s="80"/>
      <c r="Z557" s="85"/>
      <c r="AA557" s="85"/>
    </row>
    <row r="558" spans="1:27" s="48" customFormat="1" x14ac:dyDescent="0.2">
      <c r="A558" s="78"/>
      <c r="B558" s="79"/>
      <c r="C558" s="79"/>
      <c r="D558" s="80"/>
      <c r="E558" s="81"/>
      <c r="F558" s="81"/>
      <c r="G558" s="81"/>
      <c r="H558" s="81"/>
      <c r="I558" s="81"/>
      <c r="J558" s="81"/>
      <c r="K558" s="82"/>
      <c r="L558" s="80"/>
      <c r="M558" s="81"/>
      <c r="N558" s="83"/>
      <c r="O558" s="84"/>
      <c r="P558" s="85"/>
      <c r="Q558" s="85"/>
      <c r="R558" s="81"/>
      <c r="U558" s="81"/>
      <c r="V558" s="81"/>
      <c r="W558" s="82"/>
      <c r="X558" s="80"/>
      <c r="Y558" s="80"/>
      <c r="Z558" s="85"/>
      <c r="AA558" s="85"/>
    </row>
    <row r="559" spans="1:27" s="48" customFormat="1" x14ac:dyDescent="0.2">
      <c r="A559" s="78"/>
      <c r="B559" s="79"/>
      <c r="C559" s="79"/>
      <c r="D559" s="80"/>
      <c r="E559" s="81"/>
      <c r="F559" s="81"/>
      <c r="G559" s="81"/>
      <c r="H559" s="81"/>
      <c r="I559" s="81"/>
      <c r="J559" s="81"/>
      <c r="K559" s="82"/>
      <c r="L559" s="80"/>
      <c r="M559" s="81"/>
      <c r="N559" s="83"/>
      <c r="O559" s="84"/>
      <c r="P559" s="85"/>
      <c r="Q559" s="85"/>
      <c r="R559" s="81"/>
      <c r="U559" s="81"/>
      <c r="V559" s="81"/>
      <c r="W559" s="82"/>
      <c r="X559" s="80"/>
      <c r="Y559" s="80"/>
      <c r="Z559" s="85"/>
      <c r="AA559" s="85"/>
    </row>
    <row r="560" spans="1:27" s="48" customFormat="1" x14ac:dyDescent="0.2">
      <c r="A560" s="78"/>
      <c r="B560" s="79"/>
      <c r="C560" s="79"/>
      <c r="D560" s="80"/>
      <c r="E560" s="81"/>
      <c r="F560" s="81"/>
      <c r="G560" s="81"/>
      <c r="H560" s="81"/>
      <c r="I560" s="81"/>
      <c r="J560" s="81"/>
      <c r="K560" s="82"/>
      <c r="L560" s="80"/>
      <c r="M560" s="81"/>
      <c r="N560" s="83"/>
      <c r="O560" s="84"/>
      <c r="P560" s="85"/>
      <c r="Q560" s="85"/>
      <c r="R560" s="81"/>
      <c r="U560" s="81"/>
      <c r="V560" s="81"/>
      <c r="W560" s="82"/>
      <c r="X560" s="80"/>
      <c r="Y560" s="80"/>
      <c r="Z560" s="85"/>
      <c r="AA560" s="85"/>
    </row>
    <row r="561" spans="1:27" s="48" customFormat="1" x14ac:dyDescent="0.2">
      <c r="A561" s="78"/>
      <c r="B561" s="79"/>
      <c r="C561" s="79"/>
      <c r="D561" s="80"/>
      <c r="E561" s="81"/>
      <c r="F561" s="81"/>
      <c r="G561" s="81"/>
      <c r="H561" s="81"/>
      <c r="I561" s="81"/>
      <c r="J561" s="81"/>
      <c r="K561" s="82"/>
      <c r="L561" s="80"/>
      <c r="M561" s="81"/>
      <c r="N561" s="83"/>
      <c r="O561" s="84"/>
      <c r="P561" s="85"/>
      <c r="Q561" s="85"/>
      <c r="R561" s="81"/>
      <c r="U561" s="81"/>
      <c r="V561" s="81"/>
      <c r="W561" s="82"/>
      <c r="X561" s="80"/>
      <c r="Y561" s="80"/>
      <c r="Z561" s="85"/>
      <c r="AA561" s="85"/>
    </row>
    <row r="562" spans="1:27" s="48" customFormat="1" x14ac:dyDescent="0.2">
      <c r="A562" s="78"/>
      <c r="B562" s="79"/>
      <c r="C562" s="79"/>
      <c r="D562" s="80"/>
      <c r="E562" s="81"/>
      <c r="F562" s="81"/>
      <c r="G562" s="81"/>
      <c r="H562" s="81"/>
      <c r="I562" s="81"/>
      <c r="J562" s="81"/>
      <c r="K562" s="82"/>
      <c r="L562" s="80"/>
      <c r="M562" s="81"/>
      <c r="N562" s="83"/>
      <c r="O562" s="84"/>
      <c r="P562" s="85"/>
      <c r="Q562" s="85"/>
      <c r="R562" s="81"/>
      <c r="U562" s="81"/>
      <c r="V562" s="81"/>
      <c r="W562" s="82"/>
      <c r="X562" s="80"/>
      <c r="Y562" s="80"/>
      <c r="Z562" s="85"/>
      <c r="AA562" s="85"/>
    </row>
    <row r="563" spans="1:27" s="48" customFormat="1" x14ac:dyDescent="0.2">
      <c r="A563" s="78"/>
      <c r="B563" s="79"/>
      <c r="C563" s="79"/>
      <c r="D563" s="80"/>
      <c r="E563" s="81"/>
      <c r="F563" s="81"/>
      <c r="G563" s="81"/>
      <c r="H563" s="81"/>
      <c r="I563" s="81"/>
      <c r="J563" s="81"/>
      <c r="K563" s="82"/>
      <c r="L563" s="80"/>
      <c r="M563" s="81"/>
      <c r="N563" s="83"/>
      <c r="O563" s="84"/>
      <c r="P563" s="85"/>
      <c r="Q563" s="85"/>
      <c r="R563" s="81"/>
      <c r="U563" s="81"/>
      <c r="V563" s="81"/>
      <c r="W563" s="82"/>
      <c r="X563" s="80"/>
      <c r="Y563" s="80"/>
      <c r="Z563" s="85"/>
      <c r="AA563" s="85"/>
    </row>
    <row r="564" spans="1:27" s="48" customFormat="1" x14ac:dyDescent="0.2">
      <c r="A564" s="78"/>
      <c r="B564" s="79"/>
      <c r="C564" s="79"/>
      <c r="D564" s="80"/>
      <c r="E564" s="81"/>
      <c r="F564" s="81"/>
      <c r="G564" s="81"/>
      <c r="H564" s="81"/>
      <c r="I564" s="81"/>
      <c r="J564" s="81"/>
      <c r="K564" s="82"/>
      <c r="L564" s="80"/>
      <c r="M564" s="81"/>
      <c r="N564" s="83"/>
      <c r="O564" s="84"/>
      <c r="P564" s="85"/>
      <c r="Q564" s="85"/>
      <c r="R564" s="81"/>
      <c r="U564" s="81"/>
      <c r="V564" s="81"/>
      <c r="W564" s="82"/>
      <c r="X564" s="80"/>
      <c r="Y564" s="80"/>
      <c r="Z564" s="85"/>
      <c r="AA564" s="85"/>
    </row>
    <row r="565" spans="1:27" s="48" customFormat="1" x14ac:dyDescent="0.2">
      <c r="A565" s="78"/>
      <c r="B565" s="79"/>
      <c r="C565" s="79"/>
      <c r="D565" s="80"/>
      <c r="E565" s="81"/>
      <c r="F565" s="81"/>
      <c r="G565" s="81"/>
      <c r="H565" s="81"/>
      <c r="I565" s="81"/>
      <c r="J565" s="81"/>
      <c r="K565" s="82"/>
      <c r="L565" s="80"/>
      <c r="M565" s="81"/>
      <c r="N565" s="83"/>
      <c r="O565" s="84"/>
      <c r="P565" s="85"/>
      <c r="Q565" s="85"/>
      <c r="R565" s="81"/>
      <c r="U565" s="81"/>
      <c r="V565" s="81"/>
      <c r="W565" s="82"/>
      <c r="X565" s="80"/>
      <c r="Y565" s="80"/>
      <c r="Z565" s="85"/>
      <c r="AA565" s="85"/>
    </row>
    <row r="566" spans="1:27" s="48" customFormat="1" x14ac:dyDescent="0.2">
      <c r="A566" s="78"/>
      <c r="B566" s="79"/>
      <c r="C566" s="79"/>
      <c r="D566" s="80"/>
      <c r="E566" s="81"/>
      <c r="F566" s="81"/>
      <c r="G566" s="81"/>
      <c r="H566" s="81"/>
      <c r="I566" s="81"/>
      <c r="J566" s="81"/>
      <c r="K566" s="82"/>
      <c r="L566" s="80"/>
      <c r="M566" s="81"/>
      <c r="N566" s="83"/>
      <c r="O566" s="84"/>
      <c r="P566" s="85"/>
      <c r="Q566" s="85"/>
      <c r="R566" s="81"/>
      <c r="U566" s="81"/>
      <c r="V566" s="81"/>
      <c r="W566" s="82"/>
      <c r="X566" s="80"/>
      <c r="Y566" s="80"/>
      <c r="Z566" s="85"/>
      <c r="AA566" s="85"/>
    </row>
    <row r="567" spans="1:27" s="48" customFormat="1" x14ac:dyDescent="0.2">
      <c r="A567" s="78"/>
      <c r="B567" s="79"/>
      <c r="C567" s="79"/>
      <c r="D567" s="80"/>
      <c r="E567" s="81"/>
      <c r="F567" s="81"/>
      <c r="G567" s="81"/>
      <c r="H567" s="81"/>
      <c r="I567" s="81"/>
      <c r="J567" s="81"/>
      <c r="K567" s="82"/>
      <c r="L567" s="80"/>
      <c r="M567" s="81"/>
      <c r="N567" s="83"/>
      <c r="O567" s="84"/>
      <c r="P567" s="85"/>
      <c r="Q567" s="85"/>
      <c r="R567" s="81"/>
      <c r="U567" s="81"/>
      <c r="V567" s="81"/>
      <c r="W567" s="82"/>
      <c r="X567" s="80"/>
      <c r="Y567" s="80"/>
      <c r="Z567" s="85"/>
      <c r="AA567" s="85"/>
    </row>
    <row r="568" spans="1:27" s="48" customFormat="1" x14ac:dyDescent="0.2">
      <c r="A568" s="78"/>
      <c r="B568" s="79"/>
      <c r="C568" s="79"/>
      <c r="D568" s="80"/>
      <c r="E568" s="81"/>
      <c r="F568" s="81"/>
      <c r="G568" s="81"/>
      <c r="H568" s="81"/>
      <c r="I568" s="81"/>
      <c r="J568" s="81"/>
      <c r="K568" s="82"/>
      <c r="L568" s="80"/>
      <c r="M568" s="81"/>
      <c r="N568" s="83"/>
      <c r="O568" s="84"/>
      <c r="P568" s="85"/>
      <c r="Q568" s="85"/>
      <c r="R568" s="81"/>
      <c r="U568" s="81"/>
      <c r="V568" s="81"/>
      <c r="W568" s="82"/>
      <c r="X568" s="80"/>
      <c r="Y568" s="80"/>
      <c r="Z568" s="85"/>
      <c r="AA568" s="85"/>
    </row>
    <row r="569" spans="1:27" s="48" customFormat="1" x14ac:dyDescent="0.2">
      <c r="A569" s="78"/>
      <c r="B569" s="79"/>
      <c r="C569" s="79"/>
      <c r="D569" s="80"/>
      <c r="E569" s="81"/>
      <c r="F569" s="81"/>
      <c r="G569" s="81"/>
      <c r="H569" s="81"/>
      <c r="I569" s="81"/>
      <c r="J569" s="81"/>
      <c r="K569" s="82"/>
      <c r="L569" s="80"/>
      <c r="M569" s="81"/>
      <c r="N569" s="83"/>
      <c r="O569" s="84"/>
      <c r="P569" s="85"/>
      <c r="Q569" s="85"/>
      <c r="R569" s="81"/>
      <c r="U569" s="81"/>
      <c r="V569" s="81"/>
      <c r="W569" s="82"/>
      <c r="X569" s="80"/>
      <c r="Y569" s="80"/>
      <c r="Z569" s="85"/>
      <c r="AA569" s="85"/>
    </row>
    <row r="570" spans="1:27" s="48" customFormat="1" x14ac:dyDescent="0.2">
      <c r="A570" s="78"/>
      <c r="B570" s="79"/>
      <c r="C570" s="79"/>
      <c r="D570" s="80"/>
      <c r="E570" s="81"/>
      <c r="F570" s="81"/>
      <c r="G570" s="81"/>
      <c r="H570" s="81"/>
      <c r="I570" s="81"/>
      <c r="J570" s="81"/>
      <c r="K570" s="82"/>
      <c r="L570" s="80"/>
      <c r="M570" s="81"/>
      <c r="N570" s="83"/>
      <c r="O570" s="84"/>
      <c r="P570" s="85"/>
      <c r="Q570" s="85"/>
      <c r="R570" s="81"/>
      <c r="U570" s="81"/>
      <c r="V570" s="81"/>
      <c r="W570" s="82"/>
      <c r="X570" s="80"/>
      <c r="Y570" s="80"/>
      <c r="Z570" s="85"/>
      <c r="AA570" s="85"/>
    </row>
    <row r="571" spans="1:27" s="48" customFormat="1" x14ac:dyDescent="0.2">
      <c r="A571" s="78"/>
      <c r="B571" s="79"/>
      <c r="C571" s="79"/>
      <c r="D571" s="80"/>
      <c r="E571" s="81"/>
      <c r="F571" s="81"/>
      <c r="G571" s="81"/>
      <c r="H571" s="81"/>
      <c r="I571" s="81"/>
      <c r="J571" s="81"/>
      <c r="K571" s="82"/>
      <c r="L571" s="80"/>
      <c r="M571" s="81"/>
      <c r="N571" s="83"/>
      <c r="O571" s="84"/>
      <c r="P571" s="85"/>
      <c r="Q571" s="85"/>
      <c r="R571" s="81"/>
      <c r="U571" s="81"/>
      <c r="V571" s="81"/>
      <c r="W571" s="82"/>
      <c r="X571" s="80"/>
      <c r="Y571" s="80"/>
      <c r="Z571" s="85"/>
      <c r="AA571" s="85"/>
    </row>
    <row r="572" spans="1:27" s="48" customFormat="1" x14ac:dyDescent="0.2">
      <c r="A572" s="78"/>
      <c r="B572" s="79"/>
      <c r="C572" s="79"/>
      <c r="D572" s="80"/>
      <c r="E572" s="81"/>
      <c r="F572" s="81"/>
      <c r="G572" s="81"/>
      <c r="H572" s="81"/>
      <c r="I572" s="81"/>
      <c r="J572" s="81"/>
      <c r="K572" s="82"/>
      <c r="L572" s="80"/>
      <c r="M572" s="81"/>
      <c r="N572" s="83"/>
      <c r="O572" s="84"/>
      <c r="P572" s="85"/>
      <c r="Q572" s="85"/>
      <c r="R572" s="81"/>
      <c r="U572" s="81"/>
      <c r="V572" s="81"/>
      <c r="W572" s="82"/>
      <c r="X572" s="80"/>
      <c r="Y572" s="80"/>
      <c r="Z572" s="85"/>
      <c r="AA572" s="85"/>
    </row>
    <row r="573" spans="1:27" s="48" customFormat="1" x14ac:dyDescent="0.2">
      <c r="A573" s="78"/>
      <c r="B573" s="79"/>
      <c r="C573" s="79"/>
      <c r="D573" s="80"/>
      <c r="E573" s="81"/>
      <c r="F573" s="81"/>
      <c r="G573" s="81"/>
      <c r="H573" s="81"/>
      <c r="I573" s="81"/>
      <c r="J573" s="81"/>
      <c r="K573" s="82"/>
      <c r="L573" s="80"/>
      <c r="M573" s="81"/>
      <c r="N573" s="83"/>
      <c r="O573" s="84"/>
      <c r="P573" s="85"/>
      <c r="Q573" s="85"/>
      <c r="R573" s="81"/>
      <c r="U573" s="81"/>
      <c r="V573" s="81"/>
      <c r="W573" s="82"/>
      <c r="X573" s="80"/>
      <c r="Y573" s="80"/>
      <c r="Z573" s="85"/>
      <c r="AA573" s="85"/>
    </row>
    <row r="574" spans="1:27" s="48" customFormat="1" x14ac:dyDescent="0.2">
      <c r="A574" s="78"/>
      <c r="B574" s="79"/>
      <c r="C574" s="79"/>
      <c r="D574" s="80"/>
      <c r="E574" s="81"/>
      <c r="F574" s="81"/>
      <c r="G574" s="81"/>
      <c r="H574" s="81"/>
      <c r="I574" s="81"/>
      <c r="J574" s="81"/>
      <c r="K574" s="82"/>
      <c r="L574" s="80"/>
      <c r="M574" s="81"/>
      <c r="N574" s="83"/>
      <c r="O574" s="84"/>
      <c r="P574" s="85"/>
      <c r="Q574" s="85"/>
      <c r="R574" s="81"/>
      <c r="U574" s="81"/>
      <c r="V574" s="81"/>
      <c r="W574" s="82"/>
      <c r="X574" s="80"/>
      <c r="Y574" s="80"/>
      <c r="Z574" s="85"/>
      <c r="AA574" s="85"/>
    </row>
    <row r="575" spans="1:27" s="48" customFormat="1" x14ac:dyDescent="0.2">
      <c r="A575" s="78"/>
      <c r="B575" s="79"/>
      <c r="C575" s="79"/>
      <c r="D575" s="80"/>
      <c r="E575" s="81"/>
      <c r="F575" s="81"/>
      <c r="G575" s="81"/>
      <c r="H575" s="81"/>
      <c r="I575" s="81"/>
      <c r="J575" s="81"/>
      <c r="K575" s="82"/>
      <c r="L575" s="80"/>
      <c r="M575" s="81"/>
      <c r="N575" s="83"/>
      <c r="O575" s="84"/>
      <c r="P575" s="85"/>
      <c r="Q575" s="85"/>
      <c r="R575" s="81"/>
      <c r="U575" s="81"/>
      <c r="V575" s="81"/>
      <c r="W575" s="82"/>
      <c r="X575" s="80"/>
      <c r="Y575" s="80"/>
      <c r="Z575" s="85"/>
      <c r="AA575" s="85"/>
    </row>
    <row r="576" spans="1:27" s="48" customFormat="1" x14ac:dyDescent="0.2">
      <c r="A576" s="78"/>
      <c r="B576" s="79"/>
      <c r="C576" s="79"/>
      <c r="D576" s="80"/>
      <c r="E576" s="81"/>
      <c r="F576" s="81"/>
      <c r="G576" s="81"/>
      <c r="H576" s="81"/>
      <c r="I576" s="81"/>
      <c r="J576" s="81"/>
      <c r="K576" s="82"/>
      <c r="L576" s="80"/>
      <c r="M576" s="81"/>
      <c r="N576" s="83"/>
      <c r="O576" s="84"/>
      <c r="P576" s="85"/>
      <c r="Q576" s="85"/>
      <c r="R576" s="81"/>
      <c r="U576" s="81"/>
      <c r="V576" s="81"/>
      <c r="W576" s="82"/>
      <c r="X576" s="80"/>
      <c r="Y576" s="80"/>
      <c r="Z576" s="85"/>
      <c r="AA576" s="85"/>
    </row>
    <row r="577" spans="1:27" s="48" customFormat="1" x14ac:dyDescent="0.2">
      <c r="A577" s="78"/>
      <c r="B577" s="79"/>
      <c r="C577" s="79"/>
      <c r="D577" s="80"/>
      <c r="E577" s="81"/>
      <c r="F577" s="81"/>
      <c r="G577" s="81"/>
      <c r="H577" s="81"/>
      <c r="I577" s="81"/>
      <c r="J577" s="81"/>
      <c r="K577" s="82"/>
      <c r="L577" s="80"/>
      <c r="M577" s="81"/>
      <c r="N577" s="83"/>
      <c r="O577" s="84"/>
      <c r="P577" s="85"/>
      <c r="Q577" s="85"/>
      <c r="R577" s="81"/>
      <c r="U577" s="81"/>
      <c r="V577" s="81"/>
      <c r="W577" s="82"/>
      <c r="X577" s="80"/>
      <c r="Y577" s="80"/>
      <c r="Z577" s="85"/>
      <c r="AA577" s="85"/>
    </row>
    <row r="578" spans="1:27" s="48" customFormat="1" x14ac:dyDescent="0.2">
      <c r="A578" s="78"/>
      <c r="B578" s="79"/>
      <c r="C578" s="79"/>
      <c r="D578" s="80"/>
      <c r="E578" s="81"/>
      <c r="F578" s="81"/>
      <c r="G578" s="81"/>
      <c r="H578" s="81"/>
      <c r="I578" s="81"/>
      <c r="J578" s="81"/>
      <c r="K578" s="82"/>
      <c r="L578" s="80"/>
      <c r="M578" s="81"/>
      <c r="N578" s="83"/>
      <c r="O578" s="84"/>
      <c r="P578" s="85"/>
      <c r="Q578" s="85"/>
      <c r="R578" s="81"/>
      <c r="U578" s="81"/>
      <c r="V578" s="81"/>
      <c r="W578" s="82"/>
      <c r="X578" s="80"/>
      <c r="Y578" s="80"/>
      <c r="Z578" s="85"/>
      <c r="AA578" s="85"/>
    </row>
    <row r="579" spans="1:27" s="48" customFormat="1" x14ac:dyDescent="0.2">
      <c r="A579" s="78"/>
      <c r="B579" s="79"/>
      <c r="C579" s="79"/>
      <c r="D579" s="80"/>
      <c r="E579" s="81"/>
      <c r="F579" s="81"/>
      <c r="G579" s="81"/>
      <c r="H579" s="81"/>
      <c r="I579" s="81"/>
      <c r="J579" s="81"/>
      <c r="K579" s="82"/>
      <c r="L579" s="80"/>
      <c r="M579" s="81"/>
      <c r="N579" s="83"/>
      <c r="O579" s="84"/>
      <c r="P579" s="85"/>
      <c r="Q579" s="85"/>
      <c r="R579" s="81"/>
      <c r="U579" s="81"/>
      <c r="V579" s="81"/>
      <c r="W579" s="82"/>
      <c r="X579" s="80"/>
      <c r="Y579" s="80"/>
      <c r="Z579" s="85"/>
      <c r="AA579" s="85"/>
    </row>
    <row r="580" spans="1:27" s="48" customFormat="1" x14ac:dyDescent="0.2">
      <c r="A580" s="78"/>
      <c r="B580" s="79"/>
      <c r="C580" s="79"/>
      <c r="D580" s="80"/>
      <c r="E580" s="81"/>
      <c r="F580" s="81"/>
      <c r="G580" s="81"/>
      <c r="H580" s="81"/>
      <c r="I580" s="81"/>
      <c r="J580" s="81"/>
      <c r="K580" s="82"/>
      <c r="L580" s="80"/>
      <c r="M580" s="81"/>
      <c r="N580" s="83"/>
      <c r="O580" s="84"/>
      <c r="P580" s="85"/>
      <c r="Q580" s="85"/>
      <c r="R580" s="81"/>
      <c r="U580" s="81"/>
      <c r="V580" s="81"/>
      <c r="W580" s="82"/>
      <c r="X580" s="80"/>
      <c r="Y580" s="80"/>
      <c r="Z580" s="85"/>
      <c r="AA580" s="85"/>
    </row>
    <row r="581" spans="1:27" s="48" customFormat="1" x14ac:dyDescent="0.2">
      <c r="A581" s="78"/>
      <c r="B581" s="79"/>
      <c r="C581" s="79"/>
      <c r="D581" s="80"/>
      <c r="E581" s="81"/>
      <c r="F581" s="81"/>
      <c r="G581" s="81"/>
      <c r="H581" s="81"/>
      <c r="I581" s="81"/>
      <c r="J581" s="81"/>
      <c r="K581" s="82"/>
      <c r="L581" s="80"/>
      <c r="M581" s="81"/>
      <c r="N581" s="83"/>
      <c r="O581" s="84"/>
      <c r="P581" s="85"/>
      <c r="Q581" s="85"/>
      <c r="R581" s="81"/>
      <c r="U581" s="81"/>
      <c r="V581" s="81"/>
      <c r="W581" s="82"/>
      <c r="X581" s="80"/>
      <c r="Y581" s="80"/>
      <c r="Z581" s="85"/>
      <c r="AA581" s="85"/>
    </row>
    <row r="582" spans="1:27" s="48" customFormat="1" x14ac:dyDescent="0.2">
      <c r="A582" s="78"/>
      <c r="B582" s="79"/>
      <c r="C582" s="79"/>
      <c r="D582" s="80"/>
      <c r="E582" s="81"/>
      <c r="F582" s="81"/>
      <c r="G582" s="81"/>
      <c r="H582" s="81"/>
      <c r="I582" s="81"/>
      <c r="J582" s="81"/>
      <c r="K582" s="82"/>
      <c r="L582" s="80"/>
      <c r="M582" s="81"/>
      <c r="N582" s="83"/>
      <c r="O582" s="84"/>
      <c r="P582" s="85"/>
      <c r="Q582" s="85"/>
      <c r="R582" s="81"/>
      <c r="U582" s="81"/>
      <c r="V582" s="81"/>
      <c r="W582" s="82"/>
      <c r="X582" s="80"/>
      <c r="Y582" s="80"/>
      <c r="Z582" s="85"/>
      <c r="AA582" s="85"/>
    </row>
    <row r="583" spans="1:27" s="48" customFormat="1" x14ac:dyDescent="0.2">
      <c r="A583" s="78"/>
      <c r="B583" s="79"/>
      <c r="C583" s="79"/>
      <c r="D583" s="80"/>
      <c r="E583" s="81"/>
      <c r="F583" s="81"/>
      <c r="G583" s="81"/>
      <c r="H583" s="81"/>
      <c r="I583" s="81"/>
      <c r="J583" s="81"/>
      <c r="K583" s="82"/>
      <c r="L583" s="80"/>
      <c r="M583" s="81"/>
      <c r="N583" s="83"/>
      <c r="O583" s="84"/>
      <c r="P583" s="85"/>
      <c r="Q583" s="85"/>
      <c r="R583" s="81"/>
      <c r="U583" s="81"/>
      <c r="V583" s="81"/>
      <c r="W583" s="82"/>
      <c r="X583" s="80"/>
      <c r="Y583" s="80"/>
      <c r="Z583" s="85"/>
      <c r="AA583" s="85"/>
    </row>
    <row r="584" spans="1:27" s="48" customFormat="1" x14ac:dyDescent="0.2">
      <c r="A584" s="78"/>
      <c r="B584" s="79"/>
      <c r="C584" s="79"/>
      <c r="D584" s="80"/>
      <c r="E584" s="81"/>
      <c r="F584" s="81"/>
      <c r="G584" s="81"/>
      <c r="H584" s="81"/>
      <c r="I584" s="81"/>
      <c r="J584" s="81"/>
      <c r="K584" s="82"/>
      <c r="L584" s="80"/>
      <c r="M584" s="81"/>
      <c r="N584" s="83"/>
      <c r="O584" s="84"/>
      <c r="P584" s="85"/>
      <c r="Q584" s="85"/>
      <c r="R584" s="81"/>
      <c r="U584" s="81"/>
      <c r="V584" s="81"/>
      <c r="W584" s="82"/>
      <c r="X584" s="80"/>
      <c r="Y584" s="80"/>
      <c r="Z584" s="85"/>
      <c r="AA584" s="85"/>
    </row>
    <row r="585" spans="1:27" s="48" customFormat="1" x14ac:dyDescent="0.2">
      <c r="A585" s="78"/>
      <c r="B585" s="79"/>
      <c r="C585" s="79"/>
      <c r="D585" s="80"/>
      <c r="E585" s="81"/>
      <c r="F585" s="81"/>
      <c r="G585" s="81"/>
      <c r="H585" s="81"/>
      <c r="I585" s="81"/>
      <c r="J585" s="81"/>
      <c r="K585" s="82"/>
      <c r="L585" s="80"/>
      <c r="M585" s="81"/>
      <c r="N585" s="83"/>
      <c r="O585" s="84"/>
      <c r="P585" s="85"/>
      <c r="Q585" s="85"/>
      <c r="R585" s="81"/>
      <c r="U585" s="81"/>
      <c r="V585" s="81"/>
      <c r="W585" s="82"/>
      <c r="X585" s="80"/>
      <c r="Y585" s="80"/>
      <c r="Z585" s="85"/>
      <c r="AA585" s="85"/>
    </row>
    <row r="586" spans="1:27" s="48" customFormat="1" x14ac:dyDescent="0.2">
      <c r="A586" s="78"/>
      <c r="B586" s="79"/>
      <c r="C586" s="79"/>
      <c r="D586" s="80"/>
      <c r="E586" s="81"/>
      <c r="F586" s="81"/>
      <c r="G586" s="81"/>
      <c r="H586" s="81"/>
      <c r="I586" s="81"/>
      <c r="J586" s="81"/>
      <c r="K586" s="82"/>
      <c r="L586" s="80"/>
      <c r="M586" s="81"/>
      <c r="N586" s="83"/>
      <c r="O586" s="84"/>
      <c r="P586" s="85"/>
      <c r="Q586" s="85"/>
      <c r="R586" s="81"/>
      <c r="U586" s="81"/>
      <c r="V586" s="81"/>
      <c r="W586" s="82"/>
      <c r="X586" s="80"/>
      <c r="Y586" s="80"/>
      <c r="Z586" s="85"/>
      <c r="AA586" s="85"/>
    </row>
    <row r="587" spans="1:27" s="48" customFormat="1" x14ac:dyDescent="0.2">
      <c r="A587" s="78"/>
      <c r="B587" s="79"/>
      <c r="C587" s="79"/>
      <c r="D587" s="80"/>
      <c r="E587" s="81"/>
      <c r="F587" s="81"/>
      <c r="G587" s="81"/>
      <c r="H587" s="81"/>
      <c r="I587" s="81"/>
      <c r="J587" s="81"/>
      <c r="K587" s="82"/>
      <c r="L587" s="80"/>
      <c r="M587" s="81"/>
      <c r="N587" s="83"/>
      <c r="O587" s="84"/>
      <c r="P587" s="85"/>
      <c r="Q587" s="85"/>
      <c r="R587" s="81"/>
      <c r="U587" s="81"/>
      <c r="V587" s="81"/>
      <c r="W587" s="82"/>
      <c r="X587" s="80"/>
      <c r="Y587" s="80"/>
      <c r="Z587" s="85"/>
      <c r="AA587" s="85"/>
    </row>
    <row r="588" spans="1:27" s="48" customFormat="1" x14ac:dyDescent="0.2">
      <c r="A588" s="78"/>
      <c r="B588" s="79"/>
      <c r="C588" s="79"/>
      <c r="D588" s="80"/>
      <c r="E588" s="81"/>
      <c r="F588" s="81"/>
      <c r="G588" s="81"/>
      <c r="H588" s="81"/>
      <c r="I588" s="81"/>
      <c r="J588" s="81"/>
      <c r="K588" s="82"/>
      <c r="L588" s="80"/>
      <c r="M588" s="81"/>
      <c r="N588" s="83"/>
      <c r="O588" s="84"/>
      <c r="P588" s="85"/>
      <c r="Q588" s="85"/>
      <c r="R588" s="81"/>
      <c r="U588" s="81"/>
      <c r="V588" s="81"/>
      <c r="W588" s="82"/>
      <c r="X588" s="80"/>
      <c r="Y588" s="80"/>
      <c r="Z588" s="85"/>
      <c r="AA588" s="85"/>
    </row>
    <row r="589" spans="1:27" s="48" customFormat="1" x14ac:dyDescent="0.2">
      <c r="A589" s="78"/>
      <c r="B589" s="79"/>
      <c r="C589" s="79"/>
      <c r="D589" s="80"/>
      <c r="E589" s="81"/>
      <c r="F589" s="81"/>
      <c r="G589" s="81"/>
      <c r="H589" s="81"/>
      <c r="I589" s="81"/>
      <c r="J589" s="81"/>
      <c r="K589" s="82"/>
      <c r="L589" s="80"/>
      <c r="M589" s="81"/>
      <c r="N589" s="83"/>
      <c r="O589" s="84"/>
      <c r="P589" s="85"/>
      <c r="Q589" s="85"/>
      <c r="R589" s="81"/>
      <c r="U589" s="81"/>
      <c r="V589" s="81"/>
      <c r="W589" s="82"/>
      <c r="X589" s="80"/>
      <c r="Y589" s="80"/>
      <c r="Z589" s="85"/>
      <c r="AA589" s="85"/>
    </row>
    <row r="590" spans="1:27" s="48" customFormat="1" x14ac:dyDescent="0.2">
      <c r="A590" s="78"/>
      <c r="B590" s="79"/>
      <c r="C590" s="79"/>
      <c r="D590" s="80"/>
      <c r="E590" s="81"/>
      <c r="F590" s="81"/>
      <c r="G590" s="81"/>
      <c r="H590" s="81"/>
      <c r="I590" s="81"/>
      <c r="J590" s="81"/>
      <c r="K590" s="82"/>
      <c r="L590" s="80"/>
      <c r="M590" s="81"/>
      <c r="N590" s="83"/>
      <c r="O590" s="84"/>
      <c r="P590" s="85"/>
      <c r="Q590" s="85"/>
      <c r="R590" s="81"/>
      <c r="U590" s="81"/>
      <c r="V590" s="81"/>
      <c r="W590" s="82"/>
      <c r="X590" s="80"/>
      <c r="Y590" s="80"/>
      <c r="Z590" s="85"/>
      <c r="AA590" s="85"/>
    </row>
    <row r="591" spans="1:27" s="48" customFormat="1" x14ac:dyDescent="0.2">
      <c r="A591" s="78"/>
      <c r="B591" s="79"/>
      <c r="C591" s="79"/>
      <c r="D591" s="80"/>
      <c r="E591" s="81"/>
      <c r="F591" s="81"/>
      <c r="G591" s="81"/>
      <c r="H591" s="81"/>
      <c r="I591" s="81"/>
      <c r="J591" s="81"/>
      <c r="K591" s="82"/>
      <c r="L591" s="80"/>
      <c r="M591" s="81"/>
      <c r="N591" s="83"/>
      <c r="O591" s="84"/>
      <c r="P591" s="85"/>
      <c r="Q591" s="85"/>
      <c r="R591" s="81"/>
      <c r="U591" s="81"/>
      <c r="V591" s="81"/>
      <c r="W591" s="82"/>
      <c r="X591" s="80"/>
      <c r="Y591" s="80"/>
      <c r="Z591" s="85"/>
      <c r="AA591" s="85"/>
    </row>
    <row r="592" spans="1:27" s="48" customFormat="1" x14ac:dyDescent="0.2">
      <c r="A592" s="78"/>
      <c r="B592" s="79"/>
      <c r="C592" s="79"/>
      <c r="D592" s="80"/>
      <c r="E592" s="81"/>
      <c r="F592" s="81"/>
      <c r="G592" s="81"/>
      <c r="H592" s="81"/>
      <c r="I592" s="81"/>
      <c r="J592" s="81"/>
      <c r="K592" s="82"/>
      <c r="L592" s="80"/>
      <c r="M592" s="81"/>
      <c r="N592" s="83"/>
      <c r="O592" s="84"/>
      <c r="P592" s="85"/>
      <c r="Q592" s="85"/>
      <c r="R592" s="81"/>
      <c r="U592" s="81"/>
      <c r="V592" s="81"/>
      <c r="W592" s="82"/>
      <c r="X592" s="80"/>
      <c r="Y592" s="80"/>
      <c r="Z592" s="85"/>
      <c r="AA592" s="85"/>
    </row>
    <row r="593" spans="1:27" s="48" customFormat="1" x14ac:dyDescent="0.2">
      <c r="A593" s="78"/>
      <c r="B593" s="79"/>
      <c r="C593" s="79"/>
      <c r="D593" s="80"/>
      <c r="E593" s="81"/>
      <c r="F593" s="81"/>
      <c r="G593" s="81"/>
      <c r="H593" s="81"/>
      <c r="I593" s="81"/>
      <c r="J593" s="81"/>
      <c r="K593" s="82"/>
      <c r="L593" s="80"/>
      <c r="M593" s="81"/>
      <c r="N593" s="83"/>
      <c r="O593" s="84"/>
      <c r="P593" s="85"/>
      <c r="Q593" s="85"/>
      <c r="R593" s="81"/>
      <c r="U593" s="81"/>
      <c r="V593" s="81"/>
      <c r="W593" s="82"/>
      <c r="X593" s="80"/>
      <c r="Y593" s="80"/>
      <c r="Z593" s="85"/>
      <c r="AA593" s="85"/>
    </row>
    <row r="594" spans="1:27" s="48" customFormat="1" x14ac:dyDescent="0.2">
      <c r="A594" s="78"/>
      <c r="B594" s="79"/>
      <c r="C594" s="79"/>
      <c r="D594" s="80"/>
      <c r="E594" s="81"/>
      <c r="F594" s="81"/>
      <c r="G594" s="81"/>
      <c r="H594" s="81"/>
      <c r="I594" s="81"/>
      <c r="J594" s="81"/>
      <c r="K594" s="82"/>
      <c r="L594" s="80"/>
      <c r="M594" s="81"/>
      <c r="N594" s="83"/>
      <c r="O594" s="84"/>
      <c r="P594" s="85"/>
      <c r="Q594" s="85"/>
      <c r="R594" s="81"/>
      <c r="U594" s="81"/>
      <c r="V594" s="81"/>
      <c r="W594" s="82"/>
      <c r="X594" s="80"/>
      <c r="Y594" s="80"/>
      <c r="Z594" s="85"/>
      <c r="AA594" s="85"/>
    </row>
    <row r="595" spans="1:27" s="48" customFormat="1" x14ac:dyDescent="0.2">
      <c r="A595" s="78"/>
      <c r="B595" s="79"/>
      <c r="C595" s="79"/>
      <c r="D595" s="80"/>
      <c r="E595" s="81"/>
      <c r="F595" s="81"/>
      <c r="G595" s="81"/>
      <c r="H595" s="81"/>
      <c r="I595" s="81"/>
      <c r="J595" s="81"/>
      <c r="K595" s="82"/>
      <c r="L595" s="80"/>
      <c r="M595" s="81"/>
      <c r="N595" s="83"/>
      <c r="O595" s="84"/>
      <c r="P595" s="85"/>
      <c r="Q595" s="85"/>
      <c r="R595" s="81"/>
      <c r="U595" s="81"/>
      <c r="V595" s="81"/>
      <c r="W595" s="82"/>
      <c r="X595" s="80"/>
      <c r="Y595" s="80"/>
      <c r="Z595" s="85"/>
      <c r="AA595" s="85"/>
    </row>
    <row r="596" spans="1:27" s="48" customFormat="1" x14ac:dyDescent="0.2">
      <c r="A596" s="78"/>
      <c r="B596" s="79"/>
      <c r="C596" s="79"/>
      <c r="D596" s="80"/>
      <c r="E596" s="81"/>
      <c r="F596" s="81"/>
      <c r="G596" s="81"/>
      <c r="H596" s="81"/>
      <c r="I596" s="81"/>
      <c r="J596" s="81"/>
      <c r="K596" s="82"/>
      <c r="L596" s="80"/>
      <c r="M596" s="81"/>
      <c r="N596" s="83"/>
      <c r="O596" s="84"/>
      <c r="P596" s="85"/>
      <c r="Q596" s="85"/>
      <c r="R596" s="81"/>
      <c r="U596" s="81"/>
      <c r="V596" s="81"/>
      <c r="W596" s="82"/>
      <c r="X596" s="80"/>
      <c r="Y596" s="80"/>
      <c r="Z596" s="85"/>
      <c r="AA596" s="85"/>
    </row>
    <row r="597" spans="1:27" s="48" customFormat="1" x14ac:dyDescent="0.2">
      <c r="A597" s="78"/>
      <c r="B597" s="79"/>
      <c r="C597" s="79"/>
      <c r="D597" s="80"/>
      <c r="E597" s="81"/>
      <c r="F597" s="81"/>
      <c r="G597" s="81"/>
      <c r="H597" s="81"/>
      <c r="I597" s="81"/>
      <c r="J597" s="81"/>
      <c r="K597" s="82"/>
      <c r="L597" s="80"/>
      <c r="M597" s="81"/>
      <c r="N597" s="83"/>
      <c r="O597" s="84"/>
      <c r="P597" s="85"/>
      <c r="Q597" s="85"/>
      <c r="R597" s="81"/>
      <c r="U597" s="81"/>
      <c r="V597" s="81"/>
      <c r="W597" s="82"/>
      <c r="X597" s="80"/>
      <c r="Y597" s="80"/>
      <c r="Z597" s="85"/>
      <c r="AA597" s="85"/>
    </row>
    <row r="598" spans="1:27" s="48" customFormat="1" x14ac:dyDescent="0.2">
      <c r="A598" s="78"/>
      <c r="B598" s="79"/>
      <c r="C598" s="79"/>
      <c r="D598" s="80"/>
      <c r="E598" s="81"/>
      <c r="F598" s="81"/>
      <c r="G598" s="81"/>
      <c r="H598" s="81"/>
      <c r="I598" s="81"/>
      <c r="J598" s="81"/>
      <c r="K598" s="82"/>
      <c r="L598" s="80"/>
      <c r="M598" s="81"/>
      <c r="N598" s="83"/>
      <c r="O598" s="84"/>
      <c r="P598" s="85"/>
      <c r="Q598" s="85"/>
      <c r="R598" s="81"/>
      <c r="U598" s="81"/>
      <c r="V598" s="81"/>
      <c r="W598" s="82"/>
      <c r="X598" s="80"/>
      <c r="Y598" s="80"/>
      <c r="Z598" s="85"/>
      <c r="AA598" s="85"/>
    </row>
    <row r="599" spans="1:27" s="48" customFormat="1" x14ac:dyDescent="0.2">
      <c r="A599" s="78"/>
      <c r="B599" s="79"/>
      <c r="C599" s="79"/>
      <c r="D599" s="80"/>
      <c r="E599" s="81"/>
      <c r="F599" s="81"/>
      <c r="G599" s="81"/>
      <c r="H599" s="81"/>
      <c r="I599" s="81"/>
      <c r="J599" s="81"/>
      <c r="K599" s="82"/>
      <c r="L599" s="80"/>
      <c r="M599" s="81"/>
      <c r="N599" s="83"/>
      <c r="O599" s="84"/>
      <c r="P599" s="85"/>
      <c r="Q599" s="85"/>
      <c r="R599" s="81"/>
      <c r="U599" s="81"/>
      <c r="V599" s="81"/>
      <c r="W599" s="82"/>
      <c r="X599" s="80"/>
      <c r="Y599" s="80"/>
      <c r="Z599" s="85"/>
      <c r="AA599" s="85"/>
    </row>
    <row r="600" spans="1:27" s="48" customFormat="1" x14ac:dyDescent="0.2">
      <c r="A600" s="78"/>
      <c r="B600" s="79"/>
      <c r="C600" s="79"/>
      <c r="D600" s="80"/>
      <c r="E600" s="81"/>
      <c r="F600" s="81"/>
      <c r="G600" s="81"/>
      <c r="H600" s="81"/>
      <c r="I600" s="81"/>
      <c r="J600" s="81"/>
      <c r="K600" s="82"/>
      <c r="L600" s="80"/>
      <c r="M600" s="81"/>
      <c r="N600" s="83"/>
      <c r="O600" s="84"/>
      <c r="P600" s="85"/>
      <c r="Q600" s="85"/>
      <c r="R600" s="81"/>
      <c r="U600" s="81"/>
      <c r="V600" s="81"/>
      <c r="W600" s="82"/>
      <c r="X600" s="80"/>
      <c r="Y600" s="80"/>
      <c r="Z600" s="85"/>
      <c r="AA600" s="85"/>
    </row>
    <row r="601" spans="1:27" s="48" customFormat="1" x14ac:dyDescent="0.2">
      <c r="A601" s="78"/>
      <c r="B601" s="79"/>
      <c r="C601" s="79"/>
      <c r="D601" s="80"/>
      <c r="E601" s="81"/>
      <c r="F601" s="81"/>
      <c r="G601" s="81"/>
      <c r="H601" s="81"/>
      <c r="I601" s="81"/>
      <c r="J601" s="81"/>
      <c r="K601" s="82"/>
      <c r="L601" s="80"/>
      <c r="M601" s="81"/>
      <c r="N601" s="83"/>
      <c r="O601" s="84"/>
      <c r="P601" s="85"/>
      <c r="Q601" s="85"/>
      <c r="R601" s="81"/>
      <c r="U601" s="81"/>
      <c r="V601" s="81"/>
      <c r="W601" s="82"/>
      <c r="X601" s="80"/>
      <c r="Y601" s="80"/>
      <c r="Z601" s="85"/>
      <c r="AA601" s="85"/>
    </row>
    <row r="602" spans="1:27" s="48" customFormat="1" x14ac:dyDescent="0.2">
      <c r="A602" s="78"/>
      <c r="B602" s="79"/>
      <c r="C602" s="79"/>
      <c r="D602" s="80"/>
      <c r="E602" s="81"/>
      <c r="F602" s="81"/>
      <c r="G602" s="81"/>
      <c r="H602" s="81"/>
      <c r="I602" s="81"/>
      <c r="J602" s="81"/>
      <c r="K602" s="82"/>
      <c r="L602" s="80"/>
      <c r="M602" s="81"/>
      <c r="N602" s="83"/>
      <c r="O602" s="84"/>
      <c r="P602" s="85"/>
      <c r="Q602" s="85"/>
      <c r="R602" s="81"/>
      <c r="U602" s="81"/>
      <c r="V602" s="81"/>
      <c r="W602" s="82"/>
      <c r="X602" s="80"/>
      <c r="Y602" s="80"/>
      <c r="Z602" s="85"/>
      <c r="AA602" s="85"/>
    </row>
    <row r="603" spans="1:27" s="48" customFormat="1" x14ac:dyDescent="0.2">
      <c r="A603" s="78"/>
      <c r="B603" s="79"/>
      <c r="C603" s="79"/>
      <c r="D603" s="80"/>
      <c r="E603" s="81"/>
      <c r="F603" s="81"/>
      <c r="G603" s="81"/>
      <c r="H603" s="81"/>
      <c r="I603" s="81"/>
      <c r="J603" s="81"/>
      <c r="K603" s="82"/>
      <c r="L603" s="80"/>
      <c r="M603" s="81"/>
      <c r="N603" s="83"/>
      <c r="O603" s="84"/>
      <c r="P603" s="85"/>
      <c r="Q603" s="85"/>
      <c r="R603" s="81"/>
      <c r="U603" s="81"/>
      <c r="V603" s="81"/>
      <c r="W603" s="82"/>
      <c r="X603" s="80"/>
      <c r="Y603" s="80"/>
      <c r="Z603" s="85"/>
      <c r="AA603" s="85"/>
    </row>
    <row r="604" spans="1:27" s="48" customFormat="1" x14ac:dyDescent="0.2">
      <c r="A604" s="78"/>
      <c r="B604" s="79"/>
      <c r="C604" s="79"/>
      <c r="D604" s="80"/>
      <c r="E604" s="81"/>
      <c r="F604" s="81"/>
      <c r="G604" s="81"/>
      <c r="H604" s="81"/>
      <c r="I604" s="81"/>
      <c r="J604" s="81"/>
      <c r="K604" s="82"/>
      <c r="L604" s="80"/>
      <c r="M604" s="81"/>
      <c r="N604" s="83"/>
      <c r="O604" s="84"/>
      <c r="P604" s="85"/>
      <c r="Q604" s="85"/>
      <c r="R604" s="81"/>
      <c r="U604" s="81"/>
      <c r="V604" s="81"/>
      <c r="W604" s="82"/>
      <c r="X604" s="80"/>
      <c r="Y604" s="80"/>
      <c r="Z604" s="85"/>
      <c r="AA604" s="85"/>
    </row>
    <row r="605" spans="1:27" s="48" customFormat="1" x14ac:dyDescent="0.2">
      <c r="A605" s="78"/>
      <c r="B605" s="79"/>
      <c r="C605" s="79"/>
      <c r="D605" s="80"/>
      <c r="E605" s="81"/>
      <c r="F605" s="81"/>
      <c r="G605" s="81"/>
      <c r="H605" s="81"/>
      <c r="I605" s="81"/>
      <c r="J605" s="81"/>
      <c r="K605" s="82"/>
      <c r="L605" s="80"/>
      <c r="M605" s="81"/>
      <c r="N605" s="83"/>
      <c r="O605" s="84"/>
      <c r="P605" s="85"/>
      <c r="Q605" s="85"/>
      <c r="R605" s="81"/>
      <c r="U605" s="81"/>
      <c r="V605" s="81"/>
      <c r="W605" s="82"/>
      <c r="X605" s="80"/>
      <c r="Y605" s="80"/>
      <c r="Z605" s="85"/>
      <c r="AA605" s="85"/>
    </row>
    <row r="606" spans="1:27" s="48" customFormat="1" x14ac:dyDescent="0.2">
      <c r="A606" s="78"/>
      <c r="B606" s="79"/>
      <c r="C606" s="79"/>
      <c r="D606" s="80"/>
      <c r="E606" s="81"/>
      <c r="F606" s="81"/>
      <c r="G606" s="81"/>
      <c r="H606" s="81"/>
      <c r="I606" s="81"/>
      <c r="J606" s="81"/>
      <c r="K606" s="82"/>
      <c r="L606" s="80"/>
      <c r="M606" s="81"/>
      <c r="N606" s="83"/>
      <c r="O606" s="84"/>
      <c r="P606" s="85"/>
      <c r="Q606" s="85"/>
      <c r="R606" s="81"/>
      <c r="U606" s="81"/>
      <c r="V606" s="81"/>
      <c r="W606" s="82"/>
      <c r="X606" s="80"/>
      <c r="Y606" s="80"/>
      <c r="Z606" s="85"/>
      <c r="AA606" s="85"/>
    </row>
    <row r="607" spans="1:27" x14ac:dyDescent="0.2">
      <c r="D607" s="88"/>
      <c r="E607" s="89"/>
      <c r="F607" s="89"/>
      <c r="G607" s="89"/>
      <c r="H607" s="89"/>
      <c r="I607" s="89"/>
      <c r="J607" s="89"/>
    </row>
    <row r="608" spans="1:27" x14ac:dyDescent="0.2">
      <c r="D608" s="88"/>
      <c r="E608" s="89"/>
      <c r="F608" s="89"/>
      <c r="G608" s="89"/>
      <c r="H608" s="89"/>
      <c r="I608" s="89"/>
      <c r="J608" s="89"/>
    </row>
    <row r="609" spans="4:10" x14ac:dyDescent="0.2">
      <c r="D609" s="88"/>
      <c r="E609" s="89"/>
      <c r="F609" s="89"/>
      <c r="G609" s="89"/>
      <c r="H609" s="89"/>
      <c r="I609" s="89"/>
      <c r="J609" s="89"/>
    </row>
    <row r="610" spans="4:10" x14ac:dyDescent="0.2">
      <c r="D610" s="88"/>
      <c r="E610" s="89"/>
      <c r="F610" s="89"/>
      <c r="G610" s="89"/>
      <c r="H610" s="89"/>
      <c r="I610" s="89"/>
      <c r="J610" s="89"/>
    </row>
    <row r="611" spans="4:10" x14ac:dyDescent="0.2">
      <c r="D611" s="88"/>
      <c r="E611" s="89"/>
      <c r="F611" s="89"/>
      <c r="G611" s="89"/>
      <c r="H611" s="89"/>
      <c r="I611" s="89"/>
      <c r="J611" s="89"/>
    </row>
    <row r="612" spans="4:10" x14ac:dyDescent="0.2">
      <c r="D612" s="88"/>
      <c r="E612" s="89"/>
      <c r="F612" s="89"/>
      <c r="G612" s="89"/>
      <c r="H612" s="89"/>
      <c r="I612" s="89"/>
      <c r="J612" s="89"/>
    </row>
    <row r="613" spans="4:10" x14ac:dyDescent="0.2">
      <c r="D613" s="88"/>
      <c r="E613" s="89"/>
      <c r="F613" s="89"/>
      <c r="G613" s="89"/>
      <c r="H613" s="89"/>
      <c r="I613" s="89"/>
      <c r="J613" s="89"/>
    </row>
    <row r="614" spans="4:10" x14ac:dyDescent="0.2">
      <c r="D614" s="88"/>
      <c r="E614" s="89"/>
      <c r="F614" s="89"/>
      <c r="G614" s="89"/>
      <c r="H614" s="89"/>
      <c r="I614" s="89"/>
      <c r="J614" s="89"/>
    </row>
    <row r="615" spans="4:10" x14ac:dyDescent="0.2">
      <c r="D615" s="88"/>
      <c r="E615" s="89"/>
      <c r="F615" s="89"/>
      <c r="G615" s="89"/>
      <c r="H615" s="89"/>
      <c r="I615" s="89"/>
      <c r="J615" s="89"/>
    </row>
    <row r="616" spans="4:10" x14ac:dyDescent="0.2">
      <c r="D616" s="88"/>
      <c r="E616" s="89"/>
      <c r="F616" s="89"/>
      <c r="G616" s="89"/>
      <c r="H616" s="89"/>
      <c r="I616" s="89"/>
      <c r="J616" s="89"/>
    </row>
    <row r="617" spans="4:10" x14ac:dyDescent="0.2">
      <c r="D617" s="88"/>
      <c r="E617" s="89"/>
      <c r="F617" s="89"/>
      <c r="G617" s="89"/>
      <c r="H617" s="89"/>
      <c r="I617" s="89"/>
      <c r="J617" s="89"/>
    </row>
    <row r="618" spans="4:10" x14ac:dyDescent="0.2">
      <c r="D618" s="88"/>
      <c r="E618" s="89"/>
      <c r="F618" s="89"/>
      <c r="G618" s="89"/>
      <c r="H618" s="89"/>
      <c r="I618" s="89"/>
      <c r="J618" s="89"/>
    </row>
    <row r="619" spans="4:10" x14ac:dyDescent="0.2">
      <c r="D619" s="88"/>
      <c r="E619" s="89"/>
      <c r="F619" s="89"/>
      <c r="G619" s="89"/>
      <c r="H619" s="89"/>
      <c r="I619" s="89"/>
      <c r="J619" s="89"/>
    </row>
    <row r="620" spans="4:10" x14ac:dyDescent="0.2">
      <c r="D620" s="88"/>
      <c r="E620" s="89"/>
      <c r="F620" s="89"/>
      <c r="G620" s="89"/>
      <c r="H620" s="89"/>
      <c r="I620" s="89"/>
      <c r="J620" s="89"/>
    </row>
    <row r="621" spans="4:10" x14ac:dyDescent="0.2">
      <c r="D621" s="88"/>
      <c r="E621" s="89"/>
      <c r="F621" s="89"/>
      <c r="G621" s="89"/>
      <c r="H621" s="89"/>
      <c r="I621" s="89"/>
      <c r="J621" s="89"/>
    </row>
    <row r="622" spans="4:10" x14ac:dyDescent="0.2">
      <c r="D622" s="88"/>
      <c r="E622" s="89"/>
      <c r="F622" s="89"/>
      <c r="G622" s="89"/>
      <c r="H622" s="89"/>
      <c r="I622" s="89"/>
      <c r="J622" s="89"/>
    </row>
    <row r="623" spans="4:10" x14ac:dyDescent="0.2">
      <c r="D623" s="88"/>
      <c r="E623" s="89"/>
      <c r="F623" s="89"/>
      <c r="G623" s="89"/>
      <c r="H623" s="89"/>
      <c r="I623" s="89"/>
      <c r="J623" s="89"/>
    </row>
    <row r="624" spans="4:10" x14ac:dyDescent="0.2">
      <c r="D624" s="88"/>
      <c r="E624" s="89"/>
      <c r="F624" s="89"/>
      <c r="G624" s="89"/>
      <c r="H624" s="89"/>
      <c r="I624" s="89"/>
      <c r="J624" s="89"/>
    </row>
    <row r="625" spans="4:10" x14ac:dyDescent="0.2">
      <c r="D625" s="88"/>
      <c r="E625" s="89"/>
      <c r="F625" s="89"/>
      <c r="G625" s="89"/>
      <c r="H625" s="89"/>
      <c r="I625" s="89"/>
      <c r="J625" s="89"/>
    </row>
    <row r="626" spans="4:10" x14ac:dyDescent="0.2">
      <c r="D626" s="88"/>
      <c r="E626" s="89"/>
      <c r="F626" s="89"/>
      <c r="G626" s="89"/>
      <c r="H626" s="89"/>
      <c r="I626" s="89"/>
      <c r="J626" s="89"/>
    </row>
    <row r="627" spans="4:10" x14ac:dyDescent="0.2">
      <c r="D627" s="88"/>
      <c r="E627" s="89"/>
      <c r="F627" s="89"/>
      <c r="G627" s="89"/>
      <c r="H627" s="89"/>
      <c r="I627" s="89"/>
      <c r="J627" s="89"/>
    </row>
    <row r="628" spans="4:10" x14ac:dyDescent="0.2">
      <c r="D628" s="88"/>
      <c r="E628" s="89"/>
      <c r="F628" s="89"/>
      <c r="G628" s="89"/>
      <c r="H628" s="89"/>
      <c r="I628" s="89"/>
      <c r="J628" s="89"/>
    </row>
    <row r="629" spans="4:10" x14ac:dyDescent="0.2">
      <c r="D629" s="88"/>
      <c r="E629" s="89"/>
      <c r="F629" s="89"/>
      <c r="G629" s="89"/>
      <c r="H629" s="89"/>
      <c r="I629" s="89"/>
      <c r="J629" s="89"/>
    </row>
    <row r="630" spans="4:10" x14ac:dyDescent="0.2">
      <c r="D630" s="88"/>
      <c r="E630" s="89"/>
      <c r="F630" s="89"/>
      <c r="G630" s="89"/>
      <c r="H630" s="89"/>
      <c r="I630" s="89"/>
      <c r="J630" s="89"/>
    </row>
    <row r="631" spans="4:10" x14ac:dyDescent="0.2">
      <c r="D631" s="88"/>
      <c r="E631" s="89"/>
      <c r="F631" s="89"/>
      <c r="G631" s="89"/>
      <c r="H631" s="89"/>
      <c r="I631" s="89"/>
      <c r="J631" s="89"/>
    </row>
    <row r="632" spans="4:10" x14ac:dyDescent="0.2">
      <c r="D632" s="88"/>
      <c r="E632" s="89"/>
      <c r="F632" s="89"/>
      <c r="G632" s="89"/>
      <c r="H632" s="89"/>
      <c r="I632" s="89"/>
      <c r="J632" s="89"/>
    </row>
    <row r="633" spans="4:10" x14ac:dyDescent="0.2">
      <c r="D633" s="88"/>
      <c r="E633" s="89"/>
      <c r="F633" s="89"/>
      <c r="G633" s="89"/>
      <c r="H633" s="89"/>
      <c r="I633" s="89"/>
      <c r="J633" s="89"/>
    </row>
    <row r="634" spans="4:10" x14ac:dyDescent="0.2">
      <c r="D634" s="88"/>
      <c r="E634" s="89"/>
      <c r="F634" s="89"/>
      <c r="G634" s="89"/>
      <c r="H634" s="89"/>
      <c r="I634" s="89"/>
      <c r="J634" s="89"/>
    </row>
    <row r="635" spans="4:10" x14ac:dyDescent="0.2">
      <c r="D635" s="88"/>
      <c r="E635" s="89"/>
      <c r="F635" s="89"/>
      <c r="G635" s="89"/>
      <c r="H635" s="89"/>
      <c r="I635" s="89"/>
      <c r="J635" s="89"/>
    </row>
    <row r="636" spans="4:10" x14ac:dyDescent="0.2">
      <c r="D636" s="88"/>
      <c r="E636" s="89"/>
      <c r="F636" s="89"/>
      <c r="G636" s="89"/>
      <c r="H636" s="89"/>
      <c r="I636" s="89"/>
      <c r="J636" s="89"/>
    </row>
    <row r="637" spans="4:10" x14ac:dyDescent="0.2">
      <c r="D637" s="88"/>
      <c r="E637" s="89"/>
      <c r="F637" s="89"/>
      <c r="G637" s="89"/>
      <c r="H637" s="89"/>
      <c r="I637" s="89"/>
      <c r="J637" s="89"/>
    </row>
    <row r="638" spans="4:10" x14ac:dyDescent="0.2">
      <c r="D638" s="88"/>
      <c r="E638" s="89"/>
      <c r="F638" s="89"/>
      <c r="G638" s="89"/>
      <c r="H638" s="89"/>
      <c r="I638" s="89"/>
      <c r="J638" s="89"/>
    </row>
    <row r="639" spans="4:10" x14ac:dyDescent="0.2">
      <c r="D639" s="88"/>
      <c r="E639" s="89"/>
      <c r="F639" s="89"/>
      <c r="G639" s="89"/>
      <c r="H639" s="89"/>
      <c r="I639" s="89"/>
      <c r="J639" s="89"/>
    </row>
    <row r="640" spans="4:10" x14ac:dyDescent="0.2">
      <c r="D640" s="88"/>
      <c r="E640" s="89"/>
      <c r="F640" s="89"/>
      <c r="G640" s="89"/>
      <c r="H640" s="89"/>
      <c r="I640" s="89"/>
      <c r="J640" s="89"/>
    </row>
    <row r="641" spans="4:10" x14ac:dyDescent="0.2">
      <c r="D641" s="88"/>
      <c r="E641" s="89"/>
      <c r="F641" s="89"/>
      <c r="G641" s="89"/>
      <c r="H641" s="89"/>
      <c r="I641" s="89"/>
      <c r="J641" s="89"/>
    </row>
    <row r="642" spans="4:10" x14ac:dyDescent="0.2">
      <c r="D642" s="88"/>
      <c r="E642" s="89"/>
      <c r="F642" s="89"/>
      <c r="G642" s="89"/>
      <c r="H642" s="89"/>
      <c r="I642" s="89"/>
      <c r="J642" s="89"/>
    </row>
    <row r="643" spans="4:10" x14ac:dyDescent="0.2">
      <c r="D643" s="88"/>
      <c r="E643" s="89"/>
      <c r="F643" s="89"/>
      <c r="G643" s="89"/>
      <c r="H643" s="89"/>
      <c r="I643" s="89"/>
      <c r="J643" s="89"/>
    </row>
    <row r="644" spans="4:10" x14ac:dyDescent="0.2">
      <c r="D644" s="88"/>
      <c r="E644" s="89"/>
      <c r="F644" s="89"/>
      <c r="G644" s="89"/>
      <c r="H644" s="89"/>
      <c r="I644" s="89"/>
      <c r="J644" s="89"/>
    </row>
    <row r="645" spans="4:10" x14ac:dyDescent="0.2">
      <c r="D645" s="88"/>
      <c r="E645" s="89"/>
      <c r="F645" s="89"/>
      <c r="G645" s="89"/>
      <c r="H645" s="89"/>
      <c r="I645" s="89"/>
      <c r="J645" s="89"/>
    </row>
    <row r="646" spans="4:10" x14ac:dyDescent="0.2">
      <c r="D646" s="88"/>
      <c r="E646" s="89"/>
      <c r="F646" s="89"/>
      <c r="G646" s="89"/>
      <c r="H646" s="89"/>
      <c r="I646" s="89"/>
      <c r="J646" s="89"/>
    </row>
    <row r="647" spans="4:10" x14ac:dyDescent="0.2">
      <c r="D647" s="88"/>
      <c r="E647" s="89"/>
      <c r="F647" s="89"/>
      <c r="G647" s="89"/>
      <c r="H647" s="89"/>
      <c r="I647" s="89"/>
      <c r="J647" s="89"/>
    </row>
    <row r="648" spans="4:10" x14ac:dyDescent="0.2">
      <c r="D648" s="88"/>
      <c r="E648" s="89"/>
      <c r="F648" s="89"/>
      <c r="G648" s="89"/>
      <c r="H648" s="89"/>
      <c r="I648" s="89"/>
      <c r="J648" s="89"/>
    </row>
    <row r="649" spans="4:10" x14ac:dyDescent="0.2">
      <c r="D649" s="88"/>
      <c r="E649" s="89"/>
      <c r="F649" s="89"/>
      <c r="G649" s="89"/>
      <c r="H649" s="89"/>
      <c r="I649" s="89"/>
      <c r="J649" s="89"/>
    </row>
    <row r="650" spans="4:10" x14ac:dyDescent="0.2">
      <c r="D650" s="88"/>
      <c r="E650" s="89"/>
      <c r="F650" s="89"/>
      <c r="G650" s="89"/>
      <c r="H650" s="89"/>
      <c r="I650" s="89"/>
      <c r="J650" s="89"/>
    </row>
    <row r="651" spans="4:10" x14ac:dyDescent="0.2">
      <c r="D651" s="88"/>
      <c r="E651" s="89"/>
      <c r="F651" s="89"/>
      <c r="G651" s="89"/>
      <c r="H651" s="89"/>
      <c r="I651" s="89"/>
      <c r="J651" s="89"/>
    </row>
    <row r="652" spans="4:10" x14ac:dyDescent="0.2">
      <c r="D652" s="88"/>
      <c r="E652" s="89"/>
      <c r="F652" s="89"/>
      <c r="G652" s="89"/>
      <c r="H652" s="89"/>
      <c r="I652" s="89"/>
      <c r="J652" s="89"/>
    </row>
    <row r="653" spans="4:10" x14ac:dyDescent="0.2">
      <c r="D653" s="88"/>
      <c r="E653" s="89"/>
      <c r="F653" s="89"/>
      <c r="G653" s="89"/>
      <c r="H653" s="89"/>
      <c r="I653" s="89"/>
      <c r="J653" s="89"/>
    </row>
    <row r="654" spans="4:10" x14ac:dyDescent="0.2">
      <c r="D654" s="88"/>
      <c r="E654" s="89"/>
      <c r="F654" s="89"/>
      <c r="G654" s="89"/>
      <c r="H654" s="89"/>
      <c r="I654" s="89"/>
      <c r="J654" s="89"/>
    </row>
    <row r="655" spans="4:10" x14ac:dyDescent="0.2">
      <c r="D655" s="88"/>
      <c r="E655" s="89"/>
      <c r="F655" s="89"/>
      <c r="G655" s="89"/>
      <c r="H655" s="89"/>
      <c r="I655" s="89"/>
      <c r="J655" s="89"/>
    </row>
    <row r="656" spans="4:10" x14ac:dyDescent="0.2">
      <c r="D656" s="88"/>
      <c r="E656" s="89"/>
      <c r="F656" s="89"/>
      <c r="G656" s="89"/>
      <c r="H656" s="89"/>
      <c r="I656" s="89"/>
      <c r="J656" s="89"/>
    </row>
    <row r="657" spans="4:10" x14ac:dyDescent="0.2">
      <c r="D657" s="88"/>
      <c r="E657" s="89"/>
      <c r="F657" s="89"/>
      <c r="G657" s="89"/>
      <c r="H657" s="89"/>
      <c r="I657" s="89"/>
      <c r="J657" s="89"/>
    </row>
    <row r="658" spans="4:10" x14ac:dyDescent="0.2">
      <c r="D658" s="88"/>
      <c r="E658" s="89"/>
      <c r="F658" s="89"/>
      <c r="G658" s="89"/>
      <c r="H658" s="89"/>
      <c r="I658" s="89"/>
      <c r="J658" s="89"/>
    </row>
    <row r="659" spans="4:10" x14ac:dyDescent="0.2">
      <c r="D659" s="88"/>
      <c r="E659" s="89"/>
      <c r="F659" s="89"/>
      <c r="G659" s="89"/>
      <c r="H659" s="89"/>
      <c r="I659" s="89"/>
      <c r="J659" s="89"/>
    </row>
    <row r="660" spans="4:10" x14ac:dyDescent="0.2">
      <c r="D660" s="88"/>
      <c r="E660" s="89"/>
      <c r="F660" s="89"/>
      <c r="G660" s="89"/>
      <c r="H660" s="89"/>
      <c r="I660" s="89"/>
      <c r="J660" s="89"/>
    </row>
    <row r="661" spans="4:10" x14ac:dyDescent="0.2">
      <c r="D661" s="88"/>
      <c r="E661" s="89"/>
      <c r="F661" s="89"/>
      <c r="G661" s="89"/>
      <c r="H661" s="89"/>
      <c r="I661" s="89"/>
      <c r="J661" s="89"/>
    </row>
    <row r="662" spans="4:10" x14ac:dyDescent="0.2">
      <c r="D662" s="88"/>
      <c r="E662" s="89"/>
      <c r="F662" s="89"/>
      <c r="G662" s="89"/>
      <c r="H662" s="89"/>
      <c r="I662" s="89"/>
      <c r="J662" s="89"/>
    </row>
    <row r="663" spans="4:10" x14ac:dyDescent="0.2">
      <c r="D663" s="88"/>
      <c r="E663" s="89"/>
      <c r="F663" s="89"/>
      <c r="G663" s="89"/>
      <c r="H663" s="89"/>
      <c r="I663" s="89"/>
      <c r="J663" s="89"/>
    </row>
    <row r="664" spans="4:10" x14ac:dyDescent="0.2">
      <c r="D664" s="88"/>
      <c r="E664" s="89"/>
      <c r="F664" s="89"/>
      <c r="G664" s="89"/>
      <c r="H664" s="89"/>
      <c r="I664" s="89"/>
      <c r="J664" s="89"/>
    </row>
    <row r="665" spans="4:10" x14ac:dyDescent="0.2">
      <c r="D665" s="88"/>
      <c r="E665" s="89"/>
      <c r="F665" s="89"/>
      <c r="G665" s="89"/>
      <c r="H665" s="89"/>
      <c r="I665" s="89"/>
      <c r="J665" s="89"/>
    </row>
    <row r="666" spans="4:10" x14ac:dyDescent="0.2">
      <c r="D666" s="88"/>
      <c r="E666" s="89"/>
      <c r="F666" s="89"/>
      <c r="G666" s="89"/>
      <c r="H666" s="89"/>
      <c r="I666" s="89"/>
      <c r="J666" s="89"/>
    </row>
    <row r="667" spans="4:10" x14ac:dyDescent="0.2">
      <c r="D667" s="88"/>
      <c r="E667" s="89"/>
      <c r="F667" s="89"/>
      <c r="G667" s="89"/>
      <c r="H667" s="89"/>
      <c r="I667" s="89"/>
      <c r="J667" s="89"/>
    </row>
    <row r="668" spans="4:10" x14ac:dyDescent="0.2">
      <c r="D668" s="88"/>
      <c r="E668" s="89"/>
      <c r="F668" s="89"/>
      <c r="G668" s="89"/>
      <c r="H668" s="89"/>
      <c r="I668" s="89"/>
      <c r="J668" s="89"/>
    </row>
    <row r="669" spans="4:10" x14ac:dyDescent="0.2">
      <c r="D669" s="88"/>
      <c r="E669" s="89"/>
      <c r="F669" s="89"/>
      <c r="G669" s="89"/>
      <c r="H669" s="89"/>
      <c r="I669" s="89"/>
      <c r="J669" s="89"/>
    </row>
    <row r="670" spans="4:10" x14ac:dyDescent="0.2">
      <c r="D670" s="88"/>
      <c r="E670" s="89"/>
      <c r="F670" s="89"/>
      <c r="G670" s="89"/>
      <c r="H670" s="89"/>
      <c r="I670" s="89"/>
      <c r="J670" s="89"/>
    </row>
    <row r="671" spans="4:10" x14ac:dyDescent="0.2">
      <c r="D671" s="88"/>
      <c r="E671" s="89"/>
      <c r="F671" s="89"/>
      <c r="G671" s="89"/>
      <c r="H671" s="89"/>
      <c r="I671" s="89"/>
      <c r="J671" s="89"/>
    </row>
    <row r="672" spans="4:10" x14ac:dyDescent="0.2">
      <c r="D672" s="88"/>
      <c r="E672" s="89"/>
      <c r="F672" s="89"/>
      <c r="G672" s="89"/>
      <c r="H672" s="89"/>
      <c r="I672" s="89"/>
      <c r="J672" s="89"/>
    </row>
    <row r="673" spans="4:10" x14ac:dyDescent="0.2">
      <c r="D673" s="88"/>
      <c r="E673" s="89"/>
      <c r="F673" s="89"/>
      <c r="G673" s="89"/>
      <c r="H673" s="89"/>
      <c r="I673" s="89"/>
      <c r="J673" s="89"/>
    </row>
    <row r="674" spans="4:10" x14ac:dyDescent="0.2">
      <c r="D674" s="88"/>
      <c r="E674" s="89"/>
      <c r="F674" s="89"/>
      <c r="G674" s="89"/>
      <c r="H674" s="89"/>
      <c r="I674" s="89"/>
      <c r="J674" s="89"/>
    </row>
    <row r="675" spans="4:10" x14ac:dyDescent="0.2">
      <c r="D675" s="88"/>
      <c r="E675" s="89"/>
      <c r="F675" s="89"/>
      <c r="G675" s="89"/>
      <c r="H675" s="89"/>
      <c r="I675" s="89"/>
      <c r="J675" s="89"/>
    </row>
    <row r="676" spans="4:10" x14ac:dyDescent="0.2">
      <c r="D676" s="88"/>
      <c r="E676" s="89"/>
      <c r="F676" s="89"/>
      <c r="G676" s="89"/>
      <c r="H676" s="89"/>
      <c r="I676" s="89"/>
      <c r="J676" s="89"/>
    </row>
    <row r="677" spans="4:10" x14ac:dyDescent="0.2">
      <c r="D677" s="88"/>
      <c r="E677" s="89"/>
      <c r="F677" s="89"/>
      <c r="G677" s="89"/>
      <c r="H677" s="89"/>
      <c r="I677" s="89"/>
      <c r="J677" s="89"/>
    </row>
    <row r="678" spans="4:10" x14ac:dyDescent="0.2">
      <c r="D678" s="88"/>
      <c r="E678" s="89"/>
      <c r="F678" s="89"/>
      <c r="G678" s="89"/>
      <c r="H678" s="89"/>
      <c r="I678" s="89"/>
      <c r="J678" s="89"/>
    </row>
    <row r="679" spans="4:10" x14ac:dyDescent="0.2">
      <c r="D679" s="88"/>
      <c r="E679" s="89"/>
      <c r="F679" s="89"/>
      <c r="G679" s="89"/>
      <c r="H679" s="89"/>
      <c r="I679" s="89"/>
      <c r="J679" s="89"/>
    </row>
    <row r="680" spans="4:10" x14ac:dyDescent="0.2">
      <c r="D680" s="88"/>
      <c r="E680" s="89"/>
      <c r="F680" s="89"/>
      <c r="G680" s="89"/>
      <c r="H680" s="89"/>
      <c r="I680" s="89"/>
      <c r="J680" s="89"/>
    </row>
    <row r="681" spans="4:10" x14ac:dyDescent="0.2">
      <c r="D681" s="88"/>
      <c r="E681" s="89"/>
      <c r="F681" s="89"/>
      <c r="G681" s="89"/>
      <c r="H681" s="89"/>
      <c r="I681" s="89"/>
      <c r="J681" s="89"/>
    </row>
    <row r="682" spans="4:10" x14ac:dyDescent="0.2">
      <c r="D682" s="88"/>
      <c r="E682" s="89"/>
      <c r="F682" s="89"/>
      <c r="G682" s="89"/>
      <c r="H682" s="89"/>
      <c r="I682" s="89"/>
      <c r="J682" s="89"/>
    </row>
    <row r="683" spans="4:10" x14ac:dyDescent="0.2">
      <c r="D683" s="88"/>
      <c r="E683" s="89"/>
      <c r="F683" s="89"/>
      <c r="G683" s="89"/>
      <c r="H683" s="89"/>
      <c r="I683" s="89"/>
      <c r="J683" s="89"/>
    </row>
    <row r="684" spans="4:10" x14ac:dyDescent="0.2">
      <c r="D684" s="88"/>
      <c r="E684" s="89"/>
      <c r="F684" s="89"/>
      <c r="G684" s="89"/>
      <c r="H684" s="89"/>
      <c r="I684" s="89"/>
      <c r="J684" s="89"/>
    </row>
    <row r="685" spans="4:10" x14ac:dyDescent="0.2">
      <c r="D685" s="88"/>
      <c r="E685" s="89"/>
      <c r="F685" s="89"/>
      <c r="G685" s="89"/>
      <c r="H685" s="89"/>
      <c r="I685" s="89"/>
      <c r="J685" s="89"/>
    </row>
    <row r="686" spans="4:10" x14ac:dyDescent="0.2">
      <c r="D686" s="88"/>
      <c r="E686" s="89"/>
      <c r="F686" s="89"/>
      <c r="G686" s="89"/>
      <c r="H686" s="89"/>
      <c r="I686" s="89"/>
      <c r="J686" s="89"/>
    </row>
    <row r="687" spans="4:10" x14ac:dyDescent="0.2">
      <c r="D687" s="88"/>
      <c r="E687" s="89"/>
      <c r="F687" s="89"/>
      <c r="G687" s="89"/>
      <c r="H687" s="89"/>
      <c r="I687" s="89"/>
      <c r="J687" s="89"/>
    </row>
    <row r="688" spans="4:10" x14ac:dyDescent="0.2">
      <c r="D688" s="88"/>
      <c r="E688" s="89"/>
      <c r="F688" s="89"/>
      <c r="G688" s="89"/>
      <c r="H688" s="89"/>
      <c r="I688" s="89"/>
      <c r="J688" s="89"/>
    </row>
    <row r="689" spans="4:10" x14ac:dyDescent="0.2">
      <c r="D689" s="88"/>
      <c r="E689" s="89"/>
      <c r="F689" s="89"/>
      <c r="G689" s="89"/>
      <c r="H689" s="89"/>
      <c r="I689" s="89"/>
      <c r="J689" s="89"/>
    </row>
    <row r="690" spans="4:10" x14ac:dyDescent="0.2">
      <c r="D690" s="88"/>
      <c r="E690" s="89"/>
      <c r="F690" s="89"/>
      <c r="G690" s="89"/>
      <c r="H690" s="89"/>
      <c r="I690" s="89"/>
      <c r="J690" s="89"/>
    </row>
    <row r="691" spans="4:10" x14ac:dyDescent="0.2">
      <c r="D691" s="88"/>
      <c r="E691" s="89"/>
      <c r="F691" s="89"/>
      <c r="G691" s="89"/>
      <c r="H691" s="89"/>
      <c r="I691" s="89"/>
      <c r="J691" s="89"/>
    </row>
    <row r="692" spans="4:10" x14ac:dyDescent="0.2">
      <c r="D692" s="88"/>
      <c r="E692" s="89"/>
      <c r="F692" s="89"/>
      <c r="G692" s="89"/>
      <c r="H692" s="89"/>
      <c r="I692" s="89"/>
      <c r="J692" s="89"/>
    </row>
    <row r="693" spans="4:10" x14ac:dyDescent="0.2">
      <c r="D693" s="88"/>
      <c r="E693" s="89"/>
      <c r="F693" s="89"/>
      <c r="G693" s="89"/>
      <c r="H693" s="89"/>
      <c r="I693" s="89"/>
      <c r="J693" s="89"/>
    </row>
    <row r="694" spans="4:10" x14ac:dyDescent="0.2">
      <c r="D694" s="88"/>
      <c r="E694" s="89"/>
      <c r="F694" s="89"/>
      <c r="G694" s="89"/>
      <c r="H694" s="89"/>
      <c r="I694" s="89"/>
      <c r="J694" s="89"/>
    </row>
    <row r="695" spans="4:10" x14ac:dyDescent="0.2">
      <c r="D695" s="88"/>
      <c r="E695" s="89"/>
      <c r="F695" s="89"/>
      <c r="G695" s="89"/>
      <c r="H695" s="89"/>
      <c r="I695" s="89"/>
      <c r="J695" s="89"/>
    </row>
    <row r="696" spans="4:10" x14ac:dyDescent="0.2">
      <c r="D696" s="88"/>
      <c r="E696" s="89"/>
      <c r="F696" s="89"/>
      <c r="G696" s="89"/>
      <c r="H696" s="89"/>
      <c r="I696" s="89"/>
      <c r="J696" s="89"/>
    </row>
    <row r="697" spans="4:10" x14ac:dyDescent="0.2">
      <c r="D697" s="88"/>
      <c r="E697" s="89"/>
      <c r="F697" s="89"/>
      <c r="G697" s="89"/>
      <c r="H697" s="89"/>
      <c r="I697" s="89"/>
      <c r="J697" s="89"/>
    </row>
    <row r="698" spans="4:10" x14ac:dyDescent="0.2">
      <c r="D698" s="88"/>
      <c r="E698" s="89"/>
      <c r="F698" s="89"/>
      <c r="G698" s="89"/>
      <c r="H698" s="89"/>
      <c r="I698" s="89"/>
      <c r="J698" s="89"/>
    </row>
    <row r="699" spans="4:10" x14ac:dyDescent="0.2">
      <c r="D699" s="88"/>
      <c r="E699" s="89"/>
      <c r="F699" s="89"/>
      <c r="G699" s="89"/>
      <c r="H699" s="89"/>
      <c r="I699" s="89"/>
      <c r="J699" s="89"/>
    </row>
    <row r="700" spans="4:10" x14ac:dyDescent="0.2">
      <c r="D700" s="88"/>
      <c r="E700" s="89"/>
      <c r="F700" s="89"/>
      <c r="G700" s="89"/>
      <c r="H700" s="89"/>
      <c r="I700" s="89"/>
      <c r="J700" s="89"/>
    </row>
    <row r="701" spans="4:10" x14ac:dyDescent="0.2">
      <c r="D701" s="88"/>
      <c r="E701" s="89"/>
      <c r="F701" s="89"/>
      <c r="G701" s="89"/>
      <c r="H701" s="89"/>
      <c r="I701" s="89"/>
      <c r="J701" s="89"/>
    </row>
    <row r="702" spans="4:10" x14ac:dyDescent="0.2">
      <c r="D702" s="88"/>
      <c r="E702" s="89"/>
      <c r="F702" s="89"/>
      <c r="G702" s="89"/>
      <c r="H702" s="89"/>
      <c r="I702" s="89"/>
      <c r="J702" s="89"/>
    </row>
    <row r="703" spans="4:10" x14ac:dyDescent="0.2">
      <c r="D703" s="88"/>
      <c r="E703" s="89"/>
      <c r="F703" s="89"/>
      <c r="G703" s="89"/>
      <c r="H703" s="89"/>
      <c r="I703" s="89"/>
      <c r="J703" s="89"/>
    </row>
    <row r="704" spans="4:10" x14ac:dyDescent="0.2">
      <c r="D704" s="88"/>
      <c r="E704" s="89"/>
      <c r="F704" s="89"/>
      <c r="G704" s="89"/>
      <c r="H704" s="89"/>
      <c r="I704" s="89"/>
      <c r="J704" s="89"/>
    </row>
    <row r="705" spans="4:10" x14ac:dyDescent="0.2">
      <c r="D705" s="88"/>
      <c r="E705" s="89"/>
      <c r="F705" s="89"/>
      <c r="G705" s="89"/>
      <c r="H705" s="89"/>
      <c r="I705" s="89"/>
      <c r="J705" s="89"/>
    </row>
    <row r="706" spans="4:10" x14ac:dyDescent="0.2">
      <c r="D706" s="88"/>
      <c r="E706" s="89"/>
      <c r="F706" s="89"/>
      <c r="G706" s="89"/>
      <c r="H706" s="89"/>
      <c r="I706" s="89"/>
      <c r="J706" s="89"/>
    </row>
    <row r="707" spans="4:10" x14ac:dyDescent="0.2">
      <c r="D707" s="88"/>
      <c r="E707" s="89"/>
      <c r="F707" s="89"/>
      <c r="G707" s="89"/>
      <c r="H707" s="89"/>
      <c r="I707" s="89"/>
      <c r="J707" s="89"/>
    </row>
    <row r="708" spans="4:10" x14ac:dyDescent="0.2">
      <c r="D708" s="88"/>
      <c r="E708" s="89"/>
      <c r="F708" s="89"/>
      <c r="G708" s="89"/>
      <c r="H708" s="89"/>
      <c r="I708" s="89"/>
      <c r="J708" s="89"/>
    </row>
    <row r="709" spans="4:10" x14ac:dyDescent="0.2">
      <c r="D709" s="88"/>
      <c r="E709" s="89"/>
      <c r="F709" s="89"/>
      <c r="G709" s="89"/>
      <c r="H709" s="89"/>
      <c r="I709" s="89"/>
      <c r="J709" s="89"/>
    </row>
    <row r="710" spans="4:10" x14ac:dyDescent="0.2">
      <c r="D710" s="88"/>
      <c r="E710" s="89"/>
      <c r="F710" s="89"/>
      <c r="G710" s="89"/>
      <c r="H710" s="89"/>
      <c r="I710" s="89"/>
      <c r="J710" s="89"/>
    </row>
    <row r="711" spans="4:10" x14ac:dyDescent="0.2">
      <c r="D711" s="88"/>
      <c r="E711" s="89"/>
      <c r="F711" s="89"/>
      <c r="G711" s="89"/>
      <c r="H711" s="89"/>
      <c r="I711" s="89"/>
      <c r="J711" s="89"/>
    </row>
    <row r="712" spans="4:10" x14ac:dyDescent="0.2">
      <c r="D712" s="88"/>
      <c r="E712" s="89"/>
      <c r="F712" s="89"/>
      <c r="G712" s="89"/>
      <c r="H712" s="89"/>
      <c r="I712" s="89"/>
      <c r="J712" s="89"/>
    </row>
    <row r="713" spans="4:10" x14ac:dyDescent="0.2">
      <c r="D713" s="88"/>
      <c r="E713" s="89"/>
      <c r="F713" s="89"/>
      <c r="G713" s="89"/>
      <c r="H713" s="89"/>
      <c r="I713" s="89"/>
      <c r="J713" s="89"/>
    </row>
    <row r="714" spans="4:10" x14ac:dyDescent="0.2">
      <c r="D714" s="88"/>
      <c r="E714" s="89"/>
      <c r="F714" s="89"/>
      <c r="G714" s="89"/>
      <c r="H714" s="89"/>
      <c r="I714" s="89"/>
      <c r="J714" s="89"/>
    </row>
    <row r="715" spans="4:10" x14ac:dyDescent="0.2">
      <c r="D715" s="88"/>
      <c r="E715" s="89"/>
      <c r="F715" s="89"/>
      <c r="G715" s="89"/>
      <c r="H715" s="89"/>
      <c r="I715" s="89"/>
      <c r="J715" s="89"/>
    </row>
    <row r="716" spans="4:10" x14ac:dyDescent="0.2">
      <c r="D716" s="88"/>
      <c r="E716" s="89"/>
      <c r="F716" s="89"/>
      <c r="G716" s="89"/>
      <c r="H716" s="89"/>
      <c r="I716" s="89"/>
      <c r="J716" s="89"/>
    </row>
    <row r="717" spans="4:10" x14ac:dyDescent="0.2">
      <c r="D717" s="88"/>
      <c r="E717" s="89"/>
      <c r="F717" s="89"/>
      <c r="G717" s="89"/>
      <c r="H717" s="89"/>
      <c r="I717" s="89"/>
      <c r="J717" s="89"/>
    </row>
    <row r="718" spans="4:10" x14ac:dyDescent="0.2">
      <c r="D718" s="88"/>
      <c r="E718" s="89"/>
      <c r="F718" s="89"/>
      <c r="G718" s="89"/>
      <c r="H718" s="89"/>
      <c r="I718" s="89"/>
      <c r="J718" s="89"/>
    </row>
    <row r="719" spans="4:10" x14ac:dyDescent="0.2">
      <c r="D719" s="88"/>
      <c r="E719" s="89"/>
      <c r="F719" s="89"/>
      <c r="G719" s="89"/>
      <c r="H719" s="89"/>
      <c r="I719" s="89"/>
      <c r="J719" s="89"/>
    </row>
    <row r="720" spans="4:10" x14ac:dyDescent="0.2">
      <c r="D720" s="88"/>
      <c r="E720" s="89"/>
      <c r="F720" s="89"/>
      <c r="G720" s="89"/>
      <c r="H720" s="89"/>
      <c r="I720" s="89"/>
      <c r="J720" s="89"/>
    </row>
    <row r="721" spans="4:10" x14ac:dyDescent="0.2">
      <c r="D721" s="88"/>
      <c r="E721" s="89"/>
      <c r="F721" s="89"/>
      <c r="G721" s="89"/>
      <c r="H721" s="89"/>
      <c r="I721" s="89"/>
      <c r="J721" s="89"/>
    </row>
    <row r="722" spans="4:10" x14ac:dyDescent="0.2">
      <c r="D722" s="88"/>
      <c r="E722" s="89"/>
      <c r="F722" s="89"/>
      <c r="G722" s="89"/>
      <c r="H722" s="89"/>
      <c r="I722" s="89"/>
      <c r="J722" s="89"/>
    </row>
    <row r="723" spans="4:10" x14ac:dyDescent="0.2">
      <c r="D723" s="88"/>
      <c r="E723" s="89"/>
      <c r="F723" s="89"/>
      <c r="G723" s="89"/>
      <c r="H723" s="89"/>
      <c r="I723" s="89"/>
      <c r="J723" s="89"/>
    </row>
    <row r="724" spans="4:10" x14ac:dyDescent="0.2">
      <c r="D724" s="88"/>
      <c r="E724" s="89"/>
      <c r="F724" s="89"/>
      <c r="G724" s="89"/>
      <c r="H724" s="89"/>
      <c r="I724" s="89"/>
      <c r="J724" s="89"/>
    </row>
    <row r="725" spans="4:10" x14ac:dyDescent="0.2">
      <c r="D725" s="88"/>
      <c r="E725" s="89"/>
      <c r="F725" s="89"/>
      <c r="G725" s="89"/>
      <c r="H725" s="89"/>
      <c r="I725" s="89"/>
      <c r="J725" s="89"/>
    </row>
    <row r="726" spans="4:10" x14ac:dyDescent="0.2">
      <c r="D726" s="88"/>
      <c r="E726" s="89"/>
      <c r="F726" s="89"/>
      <c r="G726" s="89"/>
      <c r="H726" s="89"/>
      <c r="I726" s="89"/>
      <c r="J726" s="89"/>
    </row>
    <row r="727" spans="4:10" x14ac:dyDescent="0.2">
      <c r="D727" s="88"/>
      <c r="E727" s="89"/>
      <c r="F727" s="89"/>
      <c r="G727" s="89"/>
      <c r="H727" s="89"/>
      <c r="I727" s="89"/>
      <c r="J727" s="89"/>
    </row>
    <row r="728" spans="4:10" x14ac:dyDescent="0.2">
      <c r="D728" s="88"/>
      <c r="E728" s="89"/>
      <c r="F728" s="89"/>
      <c r="G728" s="89"/>
      <c r="H728" s="89"/>
      <c r="I728" s="89"/>
      <c r="J728" s="89"/>
    </row>
    <row r="729" spans="4:10" x14ac:dyDescent="0.2">
      <c r="D729" s="88"/>
      <c r="E729" s="89"/>
      <c r="F729" s="89"/>
      <c r="G729" s="89"/>
      <c r="H729" s="89"/>
      <c r="I729" s="89"/>
      <c r="J729" s="89"/>
    </row>
    <row r="730" spans="4:10" x14ac:dyDescent="0.2">
      <c r="D730" s="88"/>
      <c r="E730" s="89"/>
      <c r="F730" s="89"/>
      <c r="G730" s="89"/>
      <c r="H730" s="89"/>
      <c r="I730" s="89"/>
      <c r="J730" s="89"/>
    </row>
    <row r="731" spans="4:10" x14ac:dyDescent="0.2">
      <c r="D731" s="88"/>
      <c r="E731" s="89"/>
      <c r="F731" s="89"/>
      <c r="G731" s="89"/>
      <c r="H731" s="89"/>
      <c r="I731" s="89"/>
      <c r="J731" s="89"/>
    </row>
    <row r="732" spans="4:10" x14ac:dyDescent="0.2">
      <c r="D732" s="88"/>
      <c r="E732" s="89"/>
      <c r="F732" s="89"/>
      <c r="G732" s="89"/>
      <c r="H732" s="89"/>
      <c r="I732" s="89"/>
      <c r="J732" s="89"/>
    </row>
    <row r="733" spans="4:10" x14ac:dyDescent="0.2">
      <c r="D733" s="88"/>
      <c r="E733" s="89"/>
      <c r="F733" s="89"/>
      <c r="G733" s="89"/>
      <c r="H733" s="89"/>
      <c r="I733" s="89"/>
      <c r="J733" s="89"/>
    </row>
    <row r="734" spans="4:10" x14ac:dyDescent="0.2">
      <c r="D734" s="88"/>
      <c r="E734" s="89"/>
      <c r="F734" s="89"/>
      <c r="G734" s="89"/>
      <c r="H734" s="89"/>
      <c r="I734" s="89"/>
      <c r="J734" s="89"/>
    </row>
    <row r="735" spans="4:10" x14ac:dyDescent="0.2">
      <c r="D735" s="88"/>
      <c r="E735" s="89"/>
      <c r="F735" s="89"/>
      <c r="G735" s="89"/>
      <c r="H735" s="89"/>
      <c r="I735" s="89"/>
      <c r="J735" s="89"/>
    </row>
    <row r="736" spans="4:10" x14ac:dyDescent="0.2">
      <c r="D736" s="88"/>
      <c r="E736" s="89"/>
      <c r="F736" s="89"/>
      <c r="G736" s="89"/>
      <c r="H736" s="89"/>
      <c r="I736" s="89"/>
      <c r="J736" s="89"/>
    </row>
    <row r="737" spans="4:10" x14ac:dyDescent="0.2">
      <c r="D737" s="88"/>
      <c r="E737" s="89"/>
      <c r="F737" s="89"/>
      <c r="G737" s="89"/>
      <c r="H737" s="89"/>
      <c r="I737" s="89"/>
      <c r="J737" s="89"/>
    </row>
    <row r="738" spans="4:10" x14ac:dyDescent="0.2">
      <c r="D738" s="88"/>
      <c r="E738" s="89"/>
      <c r="F738" s="89"/>
      <c r="G738" s="89"/>
      <c r="H738" s="89"/>
      <c r="I738" s="89"/>
      <c r="J738" s="89"/>
    </row>
    <row r="739" spans="4:10" x14ac:dyDescent="0.2">
      <c r="D739" s="88"/>
      <c r="E739" s="89"/>
      <c r="F739" s="89"/>
      <c r="G739" s="89"/>
      <c r="H739" s="89"/>
      <c r="I739" s="89"/>
      <c r="J739" s="89"/>
    </row>
    <row r="740" spans="4:10" x14ac:dyDescent="0.2">
      <c r="D740" s="88"/>
      <c r="E740" s="89"/>
      <c r="F740" s="89"/>
      <c r="G740" s="89"/>
      <c r="H740" s="89"/>
      <c r="I740" s="89"/>
      <c r="J740" s="89"/>
    </row>
    <row r="741" spans="4:10" x14ac:dyDescent="0.2">
      <c r="D741" s="88"/>
      <c r="E741" s="89"/>
      <c r="F741" s="89"/>
      <c r="G741" s="89"/>
      <c r="H741" s="89"/>
      <c r="I741" s="89"/>
      <c r="J741" s="89"/>
    </row>
    <row r="742" spans="4:10" x14ac:dyDescent="0.2">
      <c r="D742" s="88"/>
      <c r="E742" s="89"/>
      <c r="F742" s="89"/>
      <c r="G742" s="89"/>
      <c r="H742" s="89"/>
      <c r="I742" s="89"/>
      <c r="J742" s="89"/>
    </row>
    <row r="743" spans="4:10" x14ac:dyDescent="0.2">
      <c r="D743" s="88"/>
      <c r="E743" s="89"/>
      <c r="F743" s="89"/>
      <c r="G743" s="89"/>
      <c r="H743" s="89"/>
      <c r="I743" s="89"/>
      <c r="J743" s="89"/>
    </row>
    <row r="744" spans="4:10" x14ac:dyDescent="0.2">
      <c r="D744" s="88"/>
      <c r="E744" s="89"/>
      <c r="F744" s="89"/>
      <c r="G744" s="89"/>
      <c r="H744" s="89"/>
      <c r="I744" s="89"/>
      <c r="J744" s="89"/>
    </row>
    <row r="745" spans="4:10" x14ac:dyDescent="0.2">
      <c r="D745" s="88"/>
      <c r="E745" s="89"/>
      <c r="F745" s="89"/>
      <c r="G745" s="89"/>
      <c r="H745" s="89"/>
      <c r="I745" s="89"/>
      <c r="J745" s="89"/>
    </row>
    <row r="746" spans="4:10" x14ac:dyDescent="0.2">
      <c r="D746" s="88"/>
      <c r="E746" s="89"/>
      <c r="F746" s="89"/>
      <c r="G746" s="89"/>
      <c r="H746" s="89"/>
      <c r="I746" s="89"/>
      <c r="J746" s="89"/>
    </row>
    <row r="747" spans="4:10" x14ac:dyDescent="0.2">
      <c r="D747" s="88"/>
      <c r="E747" s="89"/>
      <c r="F747" s="89"/>
      <c r="G747" s="89"/>
      <c r="H747" s="89"/>
      <c r="I747" s="89"/>
      <c r="J747" s="89"/>
    </row>
    <row r="748" spans="4:10" x14ac:dyDescent="0.2">
      <c r="D748" s="88"/>
      <c r="E748" s="89"/>
      <c r="F748" s="89"/>
      <c r="G748" s="89"/>
      <c r="H748" s="89"/>
      <c r="I748" s="89"/>
      <c r="J748" s="89"/>
    </row>
    <row r="749" spans="4:10" x14ac:dyDescent="0.2">
      <c r="D749" s="88"/>
      <c r="E749" s="89"/>
      <c r="F749" s="89"/>
      <c r="G749" s="89"/>
      <c r="H749" s="89"/>
      <c r="I749" s="89"/>
      <c r="J749" s="89"/>
    </row>
    <row r="750" spans="4:10" x14ac:dyDescent="0.2">
      <c r="D750" s="88"/>
      <c r="E750" s="89"/>
      <c r="F750" s="89"/>
      <c r="G750" s="89"/>
      <c r="H750" s="89"/>
      <c r="I750" s="89"/>
      <c r="J750" s="89"/>
    </row>
    <row r="751" spans="4:10" x14ac:dyDescent="0.2">
      <c r="D751" s="88"/>
      <c r="E751" s="89"/>
      <c r="F751" s="89"/>
      <c r="G751" s="89"/>
      <c r="H751" s="89"/>
      <c r="I751" s="89"/>
      <c r="J751" s="89"/>
    </row>
    <row r="752" spans="4:10" x14ac:dyDescent="0.2">
      <c r="D752" s="88"/>
      <c r="E752" s="89"/>
      <c r="F752" s="89"/>
      <c r="G752" s="89"/>
      <c r="H752" s="89"/>
      <c r="I752" s="89"/>
      <c r="J752" s="89"/>
    </row>
    <row r="753" spans="4:10" x14ac:dyDescent="0.2">
      <c r="D753" s="88"/>
      <c r="E753" s="89"/>
      <c r="F753" s="89"/>
      <c r="G753" s="89"/>
      <c r="H753" s="89"/>
      <c r="I753" s="89"/>
      <c r="J753" s="89"/>
    </row>
    <row r="754" spans="4:10" x14ac:dyDescent="0.2">
      <c r="D754" s="88"/>
      <c r="E754" s="89"/>
      <c r="F754" s="89"/>
      <c r="G754" s="89"/>
      <c r="H754" s="89"/>
      <c r="I754" s="89"/>
      <c r="J754" s="89"/>
    </row>
    <row r="755" spans="4:10" x14ac:dyDescent="0.2">
      <c r="D755" s="88"/>
      <c r="E755" s="89"/>
      <c r="F755" s="89"/>
      <c r="G755" s="89"/>
      <c r="H755" s="89"/>
      <c r="I755" s="89"/>
      <c r="J755" s="89"/>
    </row>
    <row r="756" spans="4:10" x14ac:dyDescent="0.2">
      <c r="D756" s="88"/>
      <c r="E756" s="89"/>
      <c r="F756" s="89"/>
      <c r="G756" s="89"/>
      <c r="H756" s="89"/>
      <c r="I756" s="89"/>
      <c r="J756" s="89"/>
    </row>
    <row r="757" spans="4:10" x14ac:dyDescent="0.2">
      <c r="D757" s="88"/>
      <c r="E757" s="89"/>
      <c r="F757" s="89"/>
      <c r="G757" s="89"/>
      <c r="H757" s="89"/>
      <c r="I757" s="89"/>
      <c r="J757" s="89"/>
    </row>
    <row r="758" spans="4:10" x14ac:dyDescent="0.2">
      <c r="D758" s="88"/>
      <c r="E758" s="89"/>
      <c r="F758" s="89"/>
      <c r="G758" s="89"/>
      <c r="H758" s="89"/>
      <c r="I758" s="89"/>
      <c r="J758" s="89"/>
    </row>
    <row r="759" spans="4:10" x14ac:dyDescent="0.2">
      <c r="D759" s="88"/>
      <c r="E759" s="89"/>
      <c r="F759" s="89"/>
      <c r="G759" s="89"/>
      <c r="H759" s="89"/>
      <c r="I759" s="89"/>
      <c r="J759" s="89"/>
    </row>
    <row r="760" spans="4:10" x14ac:dyDescent="0.2">
      <c r="D760" s="88"/>
      <c r="E760" s="89"/>
      <c r="F760" s="89"/>
      <c r="G760" s="89"/>
      <c r="H760" s="89"/>
      <c r="I760" s="89"/>
      <c r="J760" s="89"/>
    </row>
    <row r="761" spans="4:10" x14ac:dyDescent="0.2">
      <c r="D761" s="88"/>
      <c r="E761" s="89"/>
      <c r="F761" s="89"/>
      <c r="G761" s="89"/>
      <c r="H761" s="89"/>
      <c r="I761" s="89"/>
      <c r="J761" s="89"/>
    </row>
    <row r="762" spans="4:10" x14ac:dyDescent="0.2">
      <c r="D762" s="88"/>
      <c r="E762" s="89"/>
      <c r="F762" s="89"/>
      <c r="G762" s="89"/>
      <c r="H762" s="89"/>
      <c r="I762" s="89"/>
      <c r="J762" s="89"/>
    </row>
    <row r="763" spans="4:10" x14ac:dyDescent="0.2">
      <c r="D763" s="88"/>
      <c r="E763" s="89"/>
      <c r="F763" s="89"/>
      <c r="G763" s="89"/>
      <c r="H763" s="89"/>
      <c r="I763" s="89"/>
      <c r="J763" s="89"/>
    </row>
    <row r="764" spans="4:10" x14ac:dyDescent="0.2">
      <c r="D764" s="88"/>
      <c r="E764" s="89"/>
      <c r="F764" s="89"/>
      <c r="G764" s="89"/>
      <c r="H764" s="89"/>
      <c r="I764" s="89"/>
      <c r="J764" s="89"/>
    </row>
    <row r="765" spans="4:10" x14ac:dyDescent="0.2">
      <c r="D765" s="88"/>
      <c r="E765" s="89"/>
      <c r="F765" s="89"/>
      <c r="G765" s="89"/>
      <c r="H765" s="89"/>
      <c r="I765" s="89"/>
      <c r="J765" s="89"/>
    </row>
    <row r="766" spans="4:10" x14ac:dyDescent="0.2">
      <c r="D766" s="88"/>
      <c r="E766" s="89"/>
      <c r="F766" s="89"/>
      <c r="G766" s="89"/>
      <c r="H766" s="89"/>
      <c r="I766" s="89"/>
      <c r="J766" s="89"/>
    </row>
    <row r="767" spans="4:10" x14ac:dyDescent="0.2">
      <c r="D767" s="88"/>
      <c r="E767" s="89"/>
      <c r="F767" s="89"/>
      <c r="G767" s="89"/>
      <c r="H767" s="89"/>
      <c r="I767" s="89"/>
      <c r="J767" s="89"/>
    </row>
    <row r="768" spans="4:10" x14ac:dyDescent="0.2">
      <c r="D768" s="88"/>
      <c r="E768" s="89"/>
      <c r="F768" s="89"/>
      <c r="G768" s="89"/>
      <c r="H768" s="89"/>
      <c r="I768" s="89"/>
      <c r="J768" s="89"/>
    </row>
    <row r="769" spans="4:10" x14ac:dyDescent="0.2">
      <c r="D769" s="88"/>
      <c r="E769" s="89"/>
      <c r="F769" s="89"/>
      <c r="G769" s="89"/>
      <c r="H769" s="89"/>
      <c r="I769" s="89"/>
      <c r="J769" s="89"/>
    </row>
    <row r="770" spans="4:10" x14ac:dyDescent="0.2">
      <c r="D770" s="88"/>
      <c r="E770" s="89"/>
      <c r="F770" s="89"/>
      <c r="G770" s="89"/>
      <c r="H770" s="89"/>
      <c r="I770" s="89"/>
      <c r="J770" s="89"/>
    </row>
    <row r="771" spans="4:10" x14ac:dyDescent="0.2">
      <c r="D771" s="88"/>
      <c r="E771" s="89"/>
      <c r="F771" s="89"/>
      <c r="G771" s="89"/>
      <c r="H771" s="89"/>
      <c r="I771" s="89"/>
      <c r="J771" s="89"/>
    </row>
    <row r="772" spans="4:10" x14ac:dyDescent="0.2">
      <c r="D772" s="88"/>
      <c r="E772" s="89"/>
      <c r="F772" s="89"/>
      <c r="G772" s="89"/>
      <c r="H772" s="89"/>
      <c r="I772" s="89"/>
      <c r="J772" s="89"/>
    </row>
    <row r="773" spans="4:10" x14ac:dyDescent="0.2">
      <c r="D773" s="88"/>
      <c r="E773" s="89"/>
      <c r="F773" s="89"/>
      <c r="G773" s="89"/>
      <c r="H773" s="89"/>
      <c r="I773" s="89"/>
      <c r="J773" s="89"/>
    </row>
    <row r="774" spans="4:10" x14ac:dyDescent="0.2">
      <c r="D774" s="88"/>
      <c r="E774" s="89"/>
      <c r="F774" s="89"/>
      <c r="G774" s="89"/>
      <c r="H774" s="89"/>
      <c r="I774" s="89"/>
      <c r="J774" s="89"/>
    </row>
    <row r="775" spans="4:10" x14ac:dyDescent="0.2">
      <c r="D775" s="88"/>
      <c r="E775" s="89"/>
      <c r="F775" s="89"/>
      <c r="G775" s="89"/>
      <c r="H775" s="89"/>
      <c r="I775" s="89"/>
      <c r="J775" s="89"/>
    </row>
    <row r="776" spans="4:10" x14ac:dyDescent="0.2">
      <c r="D776" s="88"/>
      <c r="E776" s="89"/>
      <c r="F776" s="89"/>
      <c r="G776" s="89"/>
      <c r="H776" s="89"/>
      <c r="I776" s="89"/>
      <c r="J776" s="89"/>
    </row>
    <row r="777" spans="4:10" x14ac:dyDescent="0.2">
      <c r="D777" s="88"/>
      <c r="E777" s="89"/>
      <c r="F777" s="89"/>
      <c r="G777" s="89"/>
      <c r="H777" s="89"/>
      <c r="I777" s="89"/>
      <c r="J777" s="89"/>
    </row>
    <row r="778" spans="4:10" x14ac:dyDescent="0.2">
      <c r="D778" s="88"/>
      <c r="E778" s="89"/>
      <c r="F778" s="89"/>
      <c r="G778" s="89"/>
      <c r="H778" s="89"/>
      <c r="I778" s="89"/>
      <c r="J778" s="89"/>
    </row>
    <row r="779" spans="4:10" x14ac:dyDescent="0.2">
      <c r="D779" s="88"/>
      <c r="E779" s="89"/>
      <c r="F779" s="89"/>
      <c r="G779" s="89"/>
      <c r="H779" s="89"/>
      <c r="I779" s="89"/>
      <c r="J779" s="89"/>
    </row>
    <row r="780" spans="4:10" x14ac:dyDescent="0.2">
      <c r="D780" s="88"/>
      <c r="E780" s="89"/>
      <c r="F780" s="89"/>
      <c r="G780" s="89"/>
      <c r="H780" s="89"/>
      <c r="I780" s="89"/>
      <c r="J780" s="89"/>
    </row>
    <row r="781" spans="4:10" x14ac:dyDescent="0.2">
      <c r="D781" s="88"/>
      <c r="E781" s="89"/>
      <c r="F781" s="89"/>
      <c r="G781" s="89"/>
      <c r="H781" s="89"/>
      <c r="I781" s="89"/>
      <c r="J781" s="89"/>
    </row>
    <row r="782" spans="4:10" x14ac:dyDescent="0.2">
      <c r="D782" s="88"/>
      <c r="E782" s="89"/>
      <c r="F782" s="89"/>
      <c r="G782" s="89"/>
      <c r="H782" s="89"/>
      <c r="I782" s="89"/>
      <c r="J782" s="89"/>
    </row>
    <row r="783" spans="4:10" x14ac:dyDescent="0.2">
      <c r="D783" s="88"/>
      <c r="E783" s="89"/>
      <c r="F783" s="89"/>
      <c r="G783" s="89"/>
      <c r="H783" s="89"/>
      <c r="I783" s="89"/>
      <c r="J783" s="89"/>
    </row>
    <row r="784" spans="4:10" x14ac:dyDescent="0.2">
      <c r="D784" s="88"/>
      <c r="E784" s="89"/>
      <c r="F784" s="89"/>
      <c r="G784" s="89"/>
      <c r="H784" s="89"/>
      <c r="I784" s="89"/>
      <c r="J784" s="89"/>
    </row>
    <row r="785" spans="4:10" x14ac:dyDescent="0.2">
      <c r="D785" s="88"/>
      <c r="E785" s="89"/>
      <c r="F785" s="89"/>
      <c r="G785" s="89"/>
      <c r="H785" s="89"/>
      <c r="I785" s="89"/>
      <c r="J785" s="89"/>
    </row>
    <row r="786" spans="4:10" x14ac:dyDescent="0.2">
      <c r="D786" s="88"/>
      <c r="E786" s="89"/>
      <c r="F786" s="89"/>
      <c r="G786" s="89"/>
      <c r="H786" s="89"/>
      <c r="I786" s="89"/>
      <c r="J786" s="89"/>
    </row>
    <row r="787" spans="4:10" x14ac:dyDescent="0.2">
      <c r="D787" s="88"/>
      <c r="E787" s="89"/>
      <c r="F787" s="89"/>
      <c r="G787" s="89"/>
      <c r="H787" s="89"/>
      <c r="I787" s="89"/>
      <c r="J787" s="89"/>
    </row>
    <row r="788" spans="4:10" x14ac:dyDescent="0.2">
      <c r="D788" s="88"/>
      <c r="E788" s="89"/>
      <c r="F788" s="89"/>
      <c r="G788" s="89"/>
      <c r="H788" s="89"/>
      <c r="I788" s="89"/>
      <c r="J788" s="89"/>
    </row>
    <row r="789" spans="4:10" x14ac:dyDescent="0.2">
      <c r="D789" s="88"/>
      <c r="E789" s="89"/>
      <c r="F789" s="89"/>
      <c r="G789" s="89"/>
      <c r="H789" s="89"/>
      <c r="I789" s="89"/>
      <c r="J789" s="89"/>
    </row>
    <row r="790" spans="4:10" x14ac:dyDescent="0.2">
      <c r="D790" s="88"/>
      <c r="E790" s="89"/>
      <c r="F790" s="89"/>
      <c r="G790" s="89"/>
      <c r="H790" s="89"/>
      <c r="I790" s="89"/>
      <c r="J790" s="89"/>
    </row>
    <row r="791" spans="4:10" x14ac:dyDescent="0.2">
      <c r="D791" s="88"/>
      <c r="E791" s="89"/>
      <c r="F791" s="89"/>
      <c r="G791" s="89"/>
      <c r="H791" s="89"/>
      <c r="I791" s="89"/>
      <c r="J791" s="89"/>
    </row>
    <row r="792" spans="4:10" x14ac:dyDescent="0.2">
      <c r="D792" s="88"/>
      <c r="E792" s="89"/>
      <c r="F792" s="89"/>
      <c r="G792" s="89"/>
      <c r="H792" s="89"/>
      <c r="I792" s="89"/>
      <c r="J792" s="89"/>
    </row>
    <row r="793" spans="4:10" x14ac:dyDescent="0.2">
      <c r="D793" s="88"/>
      <c r="E793" s="89"/>
      <c r="F793" s="89"/>
      <c r="G793" s="89"/>
      <c r="H793" s="89"/>
      <c r="I793" s="89"/>
      <c r="J793" s="89"/>
    </row>
    <row r="794" spans="4:10" x14ac:dyDescent="0.2">
      <c r="D794" s="88"/>
      <c r="E794" s="89"/>
      <c r="F794" s="89"/>
      <c r="G794" s="89"/>
      <c r="H794" s="89"/>
      <c r="I794" s="89"/>
      <c r="J794" s="89"/>
    </row>
    <row r="795" spans="4:10" x14ac:dyDescent="0.2">
      <c r="D795" s="88"/>
      <c r="E795" s="89"/>
      <c r="F795" s="89"/>
      <c r="G795" s="89"/>
      <c r="H795" s="89"/>
      <c r="I795" s="89"/>
      <c r="J795" s="89"/>
    </row>
    <row r="796" spans="4:10" x14ac:dyDescent="0.2">
      <c r="D796" s="88"/>
      <c r="E796" s="89"/>
      <c r="F796" s="89"/>
      <c r="G796" s="89"/>
      <c r="H796" s="89"/>
      <c r="I796" s="89"/>
      <c r="J796" s="89"/>
    </row>
    <row r="797" spans="4:10" x14ac:dyDescent="0.2">
      <c r="D797" s="88"/>
      <c r="E797" s="89"/>
      <c r="F797" s="89"/>
      <c r="G797" s="89"/>
      <c r="H797" s="89"/>
      <c r="I797" s="89"/>
      <c r="J797" s="89"/>
    </row>
    <row r="798" spans="4:10" x14ac:dyDescent="0.2">
      <c r="D798" s="88"/>
      <c r="E798" s="89"/>
      <c r="F798" s="89"/>
      <c r="G798" s="89"/>
      <c r="H798" s="89"/>
      <c r="I798" s="89"/>
      <c r="J798" s="89"/>
    </row>
    <row r="799" spans="4:10" x14ac:dyDescent="0.2">
      <c r="D799" s="88"/>
      <c r="E799" s="89"/>
      <c r="F799" s="89"/>
      <c r="G799" s="89"/>
      <c r="H799" s="89"/>
      <c r="I799" s="89"/>
      <c r="J799" s="89"/>
    </row>
    <row r="800" spans="4:10" x14ac:dyDescent="0.2">
      <c r="D800" s="88"/>
      <c r="E800" s="89"/>
      <c r="F800" s="89"/>
      <c r="G800" s="89"/>
      <c r="H800" s="89"/>
      <c r="I800" s="89"/>
      <c r="J800" s="89"/>
    </row>
    <row r="801" spans="4:10" x14ac:dyDescent="0.2">
      <c r="D801" s="88"/>
      <c r="E801" s="89"/>
      <c r="F801" s="89"/>
      <c r="G801" s="89"/>
      <c r="H801" s="89"/>
      <c r="I801" s="89"/>
      <c r="J801" s="89"/>
    </row>
    <row r="802" spans="4:10" x14ac:dyDescent="0.2">
      <c r="D802" s="88"/>
      <c r="E802" s="89"/>
      <c r="F802" s="89"/>
      <c r="G802" s="89"/>
      <c r="H802" s="89"/>
      <c r="I802" s="89"/>
      <c r="J802" s="89"/>
    </row>
    <row r="803" spans="4:10" x14ac:dyDescent="0.2">
      <c r="D803" s="88"/>
      <c r="E803" s="89"/>
      <c r="F803" s="89"/>
      <c r="G803" s="89"/>
      <c r="H803" s="89"/>
      <c r="I803" s="89"/>
      <c r="J803" s="89"/>
    </row>
    <row r="804" spans="4:10" x14ac:dyDescent="0.2">
      <c r="D804" s="88"/>
      <c r="E804" s="89"/>
      <c r="F804" s="89"/>
      <c r="G804" s="89"/>
      <c r="H804" s="89"/>
      <c r="I804" s="89"/>
      <c r="J804" s="89"/>
    </row>
    <row r="805" spans="4:10" x14ac:dyDescent="0.2">
      <c r="D805" s="88"/>
      <c r="E805" s="89"/>
      <c r="F805" s="89"/>
      <c r="G805" s="89"/>
      <c r="H805" s="89"/>
      <c r="I805" s="89"/>
      <c r="J805" s="89"/>
    </row>
    <row r="806" spans="4:10" x14ac:dyDescent="0.2">
      <c r="D806" s="88"/>
      <c r="E806" s="89"/>
      <c r="F806" s="89"/>
      <c r="G806" s="89"/>
      <c r="H806" s="89"/>
      <c r="I806" s="89"/>
      <c r="J806" s="89"/>
    </row>
    <row r="807" spans="4:10" x14ac:dyDescent="0.2">
      <c r="D807" s="88"/>
      <c r="E807" s="89"/>
      <c r="F807" s="89"/>
      <c r="G807" s="89"/>
      <c r="H807" s="89"/>
      <c r="I807" s="89"/>
      <c r="J807" s="89"/>
    </row>
    <row r="808" spans="4:10" x14ac:dyDescent="0.2">
      <c r="D808" s="88"/>
      <c r="E808" s="89"/>
      <c r="F808" s="89"/>
      <c r="G808" s="89"/>
      <c r="H808" s="89"/>
      <c r="I808" s="89"/>
      <c r="J808" s="89"/>
    </row>
    <row r="809" spans="4:10" x14ac:dyDescent="0.2">
      <c r="D809" s="88"/>
      <c r="E809" s="89"/>
      <c r="F809" s="89"/>
      <c r="G809" s="89"/>
      <c r="H809" s="89"/>
      <c r="I809" s="89"/>
      <c r="J809" s="89"/>
    </row>
    <row r="810" spans="4:10" x14ac:dyDescent="0.2">
      <c r="D810" s="88"/>
      <c r="E810" s="89"/>
      <c r="F810" s="89"/>
      <c r="G810" s="89"/>
      <c r="H810" s="89"/>
      <c r="I810" s="89"/>
      <c r="J810" s="89"/>
    </row>
    <row r="811" spans="4:10" x14ac:dyDescent="0.2">
      <c r="D811" s="88"/>
      <c r="E811" s="89"/>
      <c r="F811" s="89"/>
      <c r="G811" s="89"/>
      <c r="H811" s="89"/>
      <c r="I811" s="89"/>
      <c r="J811" s="89"/>
    </row>
    <row r="812" spans="4:10" x14ac:dyDescent="0.2">
      <c r="D812" s="88"/>
      <c r="E812" s="89"/>
      <c r="F812" s="89"/>
      <c r="G812" s="89"/>
      <c r="H812" s="89"/>
      <c r="I812" s="89"/>
      <c r="J812" s="89"/>
    </row>
    <row r="813" spans="4:10" x14ac:dyDescent="0.2">
      <c r="D813" s="88"/>
      <c r="E813" s="89"/>
      <c r="F813" s="89"/>
      <c r="G813" s="89"/>
      <c r="H813" s="89"/>
      <c r="I813" s="89"/>
      <c r="J813" s="89"/>
    </row>
    <row r="814" spans="4:10" x14ac:dyDescent="0.2">
      <c r="D814" s="88"/>
      <c r="E814" s="89"/>
      <c r="F814" s="89"/>
      <c r="G814" s="89"/>
      <c r="H814" s="89"/>
      <c r="I814" s="89"/>
      <c r="J814" s="89"/>
    </row>
    <row r="815" spans="4:10" x14ac:dyDescent="0.2">
      <c r="D815" s="88"/>
      <c r="E815" s="89"/>
      <c r="F815" s="89"/>
      <c r="G815" s="89"/>
      <c r="H815" s="89"/>
      <c r="I815" s="89"/>
      <c r="J815" s="89"/>
    </row>
    <row r="816" spans="4:10" x14ac:dyDescent="0.2">
      <c r="D816" s="88"/>
      <c r="E816" s="89"/>
      <c r="F816" s="89"/>
      <c r="G816" s="89"/>
      <c r="H816" s="89"/>
      <c r="I816" s="89"/>
      <c r="J816" s="89"/>
    </row>
    <row r="817" spans="4:10" x14ac:dyDescent="0.2">
      <c r="D817" s="88"/>
      <c r="E817" s="89"/>
      <c r="F817" s="89"/>
      <c r="G817" s="89"/>
      <c r="H817" s="89"/>
      <c r="I817" s="89"/>
      <c r="J817" s="89"/>
    </row>
    <row r="818" spans="4:10" x14ac:dyDescent="0.2">
      <c r="D818" s="88"/>
      <c r="E818" s="89"/>
      <c r="F818" s="89"/>
      <c r="G818" s="89"/>
      <c r="H818" s="89"/>
      <c r="I818" s="89"/>
      <c r="J818" s="89"/>
    </row>
    <row r="819" spans="4:10" x14ac:dyDescent="0.2">
      <c r="D819" s="88"/>
      <c r="E819" s="89"/>
      <c r="F819" s="89"/>
      <c r="G819" s="89"/>
      <c r="H819" s="89"/>
      <c r="I819" s="89"/>
      <c r="J819" s="89"/>
    </row>
    <row r="820" spans="4:10" x14ac:dyDescent="0.2">
      <c r="D820" s="88"/>
      <c r="E820" s="89"/>
      <c r="F820" s="89"/>
      <c r="G820" s="89"/>
      <c r="H820" s="89"/>
      <c r="I820" s="89"/>
      <c r="J820" s="89"/>
    </row>
    <row r="821" spans="4:10" x14ac:dyDescent="0.2">
      <c r="D821" s="88"/>
      <c r="E821" s="89"/>
      <c r="F821" s="89"/>
      <c r="G821" s="89"/>
      <c r="H821" s="89"/>
      <c r="I821" s="89"/>
      <c r="J821" s="89"/>
    </row>
    <row r="822" spans="4:10" x14ac:dyDescent="0.2">
      <c r="D822" s="88"/>
      <c r="E822" s="89"/>
      <c r="F822" s="89"/>
      <c r="G822" s="89"/>
      <c r="H822" s="89"/>
      <c r="I822" s="89"/>
      <c r="J822" s="89"/>
    </row>
    <row r="823" spans="4:10" x14ac:dyDescent="0.2">
      <c r="D823" s="88"/>
      <c r="E823" s="89"/>
      <c r="F823" s="89"/>
      <c r="G823" s="89"/>
      <c r="H823" s="89"/>
      <c r="I823" s="89"/>
      <c r="J823" s="89"/>
    </row>
    <row r="824" spans="4:10" x14ac:dyDescent="0.2">
      <c r="D824" s="88"/>
      <c r="E824" s="89"/>
      <c r="F824" s="89"/>
      <c r="G824" s="89"/>
      <c r="H824" s="89"/>
      <c r="I824" s="89"/>
      <c r="J824" s="89"/>
    </row>
    <row r="825" spans="4:10" x14ac:dyDescent="0.2">
      <c r="D825" s="88"/>
      <c r="E825" s="89"/>
      <c r="F825" s="89"/>
      <c r="G825" s="89"/>
      <c r="H825" s="89"/>
      <c r="I825" s="89"/>
      <c r="J825" s="89"/>
    </row>
    <row r="826" spans="4:10" x14ac:dyDescent="0.2">
      <c r="D826" s="88"/>
      <c r="E826" s="89"/>
      <c r="F826" s="89"/>
      <c r="G826" s="89"/>
      <c r="H826" s="89"/>
      <c r="I826" s="89"/>
      <c r="J826" s="89"/>
    </row>
    <row r="827" spans="4:10" x14ac:dyDescent="0.2">
      <c r="D827" s="88"/>
      <c r="E827" s="89"/>
      <c r="F827" s="89"/>
      <c r="G827" s="89"/>
      <c r="H827" s="89"/>
      <c r="I827" s="89"/>
      <c r="J827" s="89"/>
    </row>
    <row r="828" spans="4:10" x14ac:dyDescent="0.2">
      <c r="D828" s="88"/>
      <c r="E828" s="89"/>
      <c r="F828" s="89"/>
      <c r="G828" s="89"/>
      <c r="H828" s="89"/>
      <c r="I828" s="89"/>
      <c r="J828" s="89"/>
    </row>
    <row r="829" spans="4:10" x14ac:dyDescent="0.2">
      <c r="D829" s="88"/>
      <c r="E829" s="89"/>
      <c r="F829" s="89"/>
      <c r="G829" s="89"/>
      <c r="H829" s="89"/>
      <c r="I829" s="89"/>
      <c r="J829" s="89"/>
    </row>
    <row r="830" spans="4:10" x14ac:dyDescent="0.2">
      <c r="D830" s="88"/>
      <c r="E830" s="89"/>
      <c r="F830" s="89"/>
      <c r="G830" s="89"/>
      <c r="H830" s="89"/>
      <c r="I830" s="89"/>
      <c r="J830" s="89"/>
    </row>
    <row r="831" spans="4:10" x14ac:dyDescent="0.2">
      <c r="D831" s="88"/>
      <c r="E831" s="89"/>
      <c r="F831" s="89"/>
      <c r="G831" s="89"/>
      <c r="H831" s="89"/>
      <c r="I831" s="89"/>
      <c r="J831" s="89"/>
    </row>
    <row r="832" spans="4:10" x14ac:dyDescent="0.2">
      <c r="D832" s="88"/>
      <c r="E832" s="89"/>
      <c r="F832" s="89"/>
      <c r="G832" s="89"/>
      <c r="H832" s="89"/>
      <c r="I832" s="89"/>
      <c r="J832" s="89"/>
    </row>
    <row r="833" spans="4:10" x14ac:dyDescent="0.2">
      <c r="D833" s="88"/>
      <c r="E833" s="89"/>
      <c r="F833" s="89"/>
      <c r="G833" s="89"/>
      <c r="H833" s="89"/>
      <c r="I833" s="89"/>
      <c r="J833" s="89"/>
    </row>
    <row r="834" spans="4:10" x14ac:dyDescent="0.2">
      <c r="D834" s="88"/>
      <c r="E834" s="89"/>
      <c r="F834" s="89"/>
      <c r="G834" s="89"/>
      <c r="H834" s="89"/>
      <c r="I834" s="89"/>
      <c r="J834" s="89"/>
    </row>
    <row r="835" spans="4:10" x14ac:dyDescent="0.2">
      <c r="D835" s="88"/>
      <c r="E835" s="89"/>
      <c r="F835" s="89"/>
      <c r="G835" s="89"/>
      <c r="H835" s="89"/>
      <c r="I835" s="89"/>
      <c r="J835" s="89"/>
    </row>
    <row r="836" spans="4:10" x14ac:dyDescent="0.2">
      <c r="D836" s="88"/>
      <c r="E836" s="89"/>
      <c r="F836" s="89"/>
      <c r="G836" s="89"/>
      <c r="H836" s="89"/>
      <c r="I836" s="89"/>
      <c r="J836" s="89"/>
    </row>
    <row r="837" spans="4:10" x14ac:dyDescent="0.2">
      <c r="D837" s="88"/>
      <c r="E837" s="89"/>
      <c r="F837" s="89"/>
      <c r="G837" s="89"/>
      <c r="H837" s="89"/>
      <c r="I837" s="89"/>
      <c r="J837" s="89"/>
    </row>
    <row r="838" spans="4:10" x14ac:dyDescent="0.2">
      <c r="D838" s="88"/>
      <c r="E838" s="89"/>
      <c r="F838" s="89"/>
      <c r="G838" s="89"/>
      <c r="H838" s="89"/>
      <c r="I838" s="89"/>
      <c r="J838" s="89"/>
    </row>
    <row r="839" spans="4:10" x14ac:dyDescent="0.2">
      <c r="D839" s="88"/>
      <c r="E839" s="89"/>
      <c r="F839" s="89"/>
      <c r="G839" s="89"/>
      <c r="H839" s="89"/>
      <c r="I839" s="89"/>
      <c r="J839" s="89"/>
    </row>
    <row r="840" spans="4:10" x14ac:dyDescent="0.2">
      <c r="D840" s="88"/>
      <c r="E840" s="89"/>
      <c r="F840" s="89"/>
      <c r="G840" s="89"/>
      <c r="H840" s="89"/>
      <c r="I840" s="89"/>
      <c r="J840" s="89"/>
    </row>
    <row r="841" spans="4:10" x14ac:dyDescent="0.2">
      <c r="D841" s="88"/>
      <c r="E841" s="89"/>
      <c r="F841" s="89"/>
      <c r="G841" s="89"/>
      <c r="H841" s="89"/>
      <c r="I841" s="89"/>
      <c r="J841" s="89"/>
    </row>
    <row r="842" spans="4:10" x14ac:dyDescent="0.2">
      <c r="D842" s="88"/>
      <c r="E842" s="89"/>
      <c r="F842" s="89"/>
      <c r="G842" s="89"/>
      <c r="H842" s="89"/>
      <c r="I842" s="89"/>
      <c r="J842" s="89"/>
    </row>
    <row r="843" spans="4:10" x14ac:dyDescent="0.2">
      <c r="D843" s="88"/>
      <c r="E843" s="89"/>
      <c r="F843" s="89"/>
      <c r="G843" s="89"/>
      <c r="H843" s="89"/>
      <c r="I843" s="89"/>
      <c r="J843" s="89"/>
    </row>
    <row r="844" spans="4:10" x14ac:dyDescent="0.2">
      <c r="D844" s="88"/>
      <c r="E844" s="89"/>
      <c r="F844" s="89"/>
      <c r="G844" s="89"/>
      <c r="H844" s="89"/>
      <c r="I844" s="89"/>
      <c r="J844" s="89"/>
    </row>
    <row r="845" spans="4:10" x14ac:dyDescent="0.2">
      <c r="D845" s="88"/>
      <c r="E845" s="89"/>
      <c r="F845" s="89"/>
      <c r="G845" s="89"/>
      <c r="H845" s="89"/>
      <c r="I845" s="89"/>
      <c r="J845" s="89"/>
    </row>
    <row r="846" spans="4:10" x14ac:dyDescent="0.2">
      <c r="D846" s="88"/>
      <c r="E846" s="89"/>
      <c r="F846" s="89"/>
      <c r="G846" s="89"/>
      <c r="H846" s="89"/>
      <c r="I846" s="89"/>
      <c r="J846" s="89"/>
    </row>
    <row r="847" spans="4:10" x14ac:dyDescent="0.2">
      <c r="D847" s="88"/>
      <c r="E847" s="89"/>
      <c r="F847" s="89"/>
      <c r="G847" s="89"/>
      <c r="H847" s="89"/>
      <c r="I847" s="89"/>
      <c r="J847" s="89"/>
    </row>
    <row r="848" spans="4:10" x14ac:dyDescent="0.2">
      <c r="D848" s="88"/>
      <c r="E848" s="89"/>
      <c r="F848" s="89"/>
      <c r="G848" s="89"/>
      <c r="H848" s="89"/>
      <c r="I848" s="89"/>
      <c r="J848" s="89"/>
    </row>
    <row r="849" spans="4:10" x14ac:dyDescent="0.2">
      <c r="D849" s="88"/>
      <c r="E849" s="89"/>
      <c r="F849" s="89"/>
      <c r="G849" s="89"/>
      <c r="H849" s="89"/>
      <c r="I849" s="89"/>
      <c r="J849" s="89"/>
    </row>
    <row r="850" spans="4:10" x14ac:dyDescent="0.2">
      <c r="D850" s="88"/>
      <c r="E850" s="89"/>
      <c r="F850" s="89"/>
      <c r="G850" s="89"/>
      <c r="H850" s="89"/>
      <c r="I850" s="89"/>
      <c r="J850" s="89"/>
    </row>
    <row r="851" spans="4:10" x14ac:dyDescent="0.2">
      <c r="D851" s="88"/>
      <c r="E851" s="89"/>
      <c r="F851" s="89"/>
      <c r="G851" s="89"/>
      <c r="H851" s="89"/>
      <c r="I851" s="89"/>
      <c r="J851" s="89"/>
    </row>
    <row r="852" spans="4:10" x14ac:dyDescent="0.2">
      <c r="D852" s="88"/>
      <c r="E852" s="89"/>
      <c r="F852" s="89"/>
      <c r="G852" s="89"/>
      <c r="H852" s="89"/>
      <c r="I852" s="89"/>
      <c r="J852" s="89"/>
    </row>
    <row r="853" spans="4:10" x14ac:dyDescent="0.2">
      <c r="D853" s="88"/>
      <c r="E853" s="89"/>
      <c r="F853" s="89"/>
      <c r="G853" s="89"/>
      <c r="H853" s="89"/>
      <c r="I853" s="89"/>
      <c r="J853" s="89"/>
    </row>
    <row r="854" spans="4:10" x14ac:dyDescent="0.2">
      <c r="D854" s="88"/>
      <c r="E854" s="89"/>
      <c r="F854" s="89"/>
      <c r="G854" s="89"/>
      <c r="H854" s="89"/>
      <c r="I854" s="89"/>
      <c r="J854" s="89"/>
    </row>
    <row r="855" spans="4:10" x14ac:dyDescent="0.2">
      <c r="D855" s="88"/>
      <c r="E855" s="89"/>
      <c r="F855" s="89"/>
      <c r="G855" s="89"/>
      <c r="H855" s="89"/>
      <c r="I855" s="89"/>
      <c r="J855" s="89"/>
    </row>
    <row r="856" spans="4:10" x14ac:dyDescent="0.2">
      <c r="D856" s="88"/>
      <c r="E856" s="89"/>
      <c r="F856" s="89"/>
      <c r="G856" s="89"/>
      <c r="H856" s="89"/>
      <c r="I856" s="89"/>
      <c r="J856" s="89"/>
    </row>
    <row r="857" spans="4:10" x14ac:dyDescent="0.2">
      <c r="D857" s="88"/>
      <c r="E857" s="89"/>
      <c r="F857" s="89"/>
      <c r="G857" s="89"/>
      <c r="H857" s="89"/>
      <c r="I857" s="89"/>
      <c r="J857" s="89"/>
    </row>
    <row r="858" spans="4:10" x14ac:dyDescent="0.2">
      <c r="D858" s="88"/>
      <c r="E858" s="89"/>
      <c r="F858" s="89"/>
      <c r="G858" s="89"/>
      <c r="H858" s="89"/>
      <c r="I858" s="89"/>
      <c r="J858" s="89"/>
    </row>
    <row r="859" spans="4:10" x14ac:dyDescent="0.2">
      <c r="D859" s="88"/>
      <c r="E859" s="89"/>
      <c r="F859" s="89"/>
      <c r="G859" s="89"/>
      <c r="H859" s="89"/>
      <c r="I859" s="89"/>
      <c r="J859" s="89"/>
    </row>
    <row r="860" spans="4:10" x14ac:dyDescent="0.2">
      <c r="D860" s="88"/>
      <c r="E860" s="89"/>
      <c r="F860" s="89"/>
      <c r="G860" s="89"/>
      <c r="H860" s="89"/>
      <c r="I860" s="89"/>
      <c r="J860" s="89"/>
    </row>
    <row r="861" spans="4:10" x14ac:dyDescent="0.2">
      <c r="D861" s="88"/>
      <c r="E861" s="89"/>
      <c r="F861" s="89"/>
      <c r="G861" s="89"/>
      <c r="H861" s="89"/>
      <c r="I861" s="89"/>
      <c r="J861" s="89"/>
    </row>
    <row r="862" spans="4:10" x14ac:dyDescent="0.2">
      <c r="D862" s="88"/>
      <c r="E862" s="89"/>
      <c r="F862" s="89"/>
      <c r="G862" s="89"/>
      <c r="H862" s="89"/>
      <c r="I862" s="89"/>
      <c r="J862" s="89"/>
    </row>
    <row r="863" spans="4:10" x14ac:dyDescent="0.2">
      <c r="D863" s="88"/>
      <c r="E863" s="89"/>
      <c r="F863" s="89"/>
      <c r="G863" s="89"/>
      <c r="H863" s="89"/>
      <c r="I863" s="89"/>
      <c r="J863" s="89"/>
    </row>
    <row r="864" spans="4:10" x14ac:dyDescent="0.2">
      <c r="D864" s="88"/>
      <c r="E864" s="89"/>
      <c r="F864" s="89"/>
      <c r="G864" s="89"/>
      <c r="H864" s="89"/>
      <c r="I864" s="89"/>
      <c r="J864" s="89"/>
    </row>
    <row r="865" spans="4:10" x14ac:dyDescent="0.2">
      <c r="D865" s="88"/>
      <c r="E865" s="89"/>
      <c r="F865" s="89"/>
      <c r="G865" s="89"/>
      <c r="H865" s="89"/>
      <c r="I865" s="89"/>
      <c r="J865" s="89"/>
    </row>
    <row r="866" spans="4:10" x14ac:dyDescent="0.2">
      <c r="D866" s="88"/>
      <c r="E866" s="89"/>
      <c r="F866" s="89"/>
      <c r="G866" s="89"/>
      <c r="H866" s="89"/>
      <c r="I866" s="89"/>
      <c r="J866" s="89"/>
    </row>
    <row r="867" spans="4:10" x14ac:dyDescent="0.2">
      <c r="D867" s="88"/>
      <c r="E867" s="89"/>
      <c r="F867" s="89"/>
      <c r="G867" s="89"/>
      <c r="H867" s="89"/>
      <c r="I867" s="89"/>
      <c r="J867" s="89"/>
    </row>
    <row r="868" spans="4:10" x14ac:dyDescent="0.2">
      <c r="D868" s="88"/>
      <c r="E868" s="89"/>
      <c r="F868" s="89"/>
      <c r="G868" s="89"/>
      <c r="H868" s="89"/>
      <c r="I868" s="89"/>
      <c r="J868" s="89"/>
    </row>
    <row r="869" spans="4:10" x14ac:dyDescent="0.2">
      <c r="D869" s="88"/>
      <c r="E869" s="89"/>
      <c r="F869" s="89"/>
      <c r="G869" s="89"/>
      <c r="H869" s="89"/>
      <c r="I869" s="89"/>
      <c r="J869" s="89"/>
    </row>
    <row r="870" spans="4:10" x14ac:dyDescent="0.2">
      <c r="D870" s="88"/>
      <c r="E870" s="89"/>
      <c r="F870" s="89"/>
      <c r="G870" s="89"/>
      <c r="H870" s="89"/>
      <c r="I870" s="89"/>
      <c r="J870" s="89"/>
    </row>
    <row r="871" spans="4:10" x14ac:dyDescent="0.2">
      <c r="D871" s="88"/>
      <c r="E871" s="89"/>
      <c r="F871" s="89"/>
      <c r="G871" s="89"/>
      <c r="H871" s="89"/>
      <c r="I871" s="89"/>
      <c r="J871" s="89"/>
    </row>
    <row r="872" spans="4:10" x14ac:dyDescent="0.2">
      <c r="D872" s="88"/>
      <c r="E872" s="89"/>
      <c r="F872" s="89"/>
      <c r="G872" s="89"/>
      <c r="H872" s="89"/>
      <c r="I872" s="89"/>
      <c r="J872" s="89"/>
    </row>
    <row r="873" spans="4:10" x14ac:dyDescent="0.2">
      <c r="D873" s="88"/>
      <c r="E873" s="89"/>
      <c r="F873" s="89"/>
      <c r="G873" s="89"/>
      <c r="H873" s="89"/>
      <c r="I873" s="89"/>
      <c r="J873" s="89"/>
    </row>
    <row r="874" spans="4:10" x14ac:dyDescent="0.2">
      <c r="D874" s="88"/>
      <c r="E874" s="89"/>
      <c r="F874" s="89"/>
      <c r="G874" s="89"/>
      <c r="H874" s="89"/>
      <c r="I874" s="89"/>
      <c r="J874" s="89"/>
    </row>
    <row r="875" spans="4:10" x14ac:dyDescent="0.2">
      <c r="D875" s="88"/>
      <c r="E875" s="89"/>
      <c r="F875" s="89"/>
      <c r="G875" s="89"/>
      <c r="H875" s="89"/>
      <c r="I875" s="89"/>
      <c r="J875" s="89"/>
    </row>
    <row r="876" spans="4:10" x14ac:dyDescent="0.2">
      <c r="D876" s="88"/>
      <c r="E876" s="89"/>
      <c r="F876" s="89"/>
      <c r="G876" s="89"/>
      <c r="H876" s="89"/>
      <c r="I876" s="89"/>
      <c r="J876" s="89"/>
    </row>
    <row r="877" spans="4:10" x14ac:dyDescent="0.2">
      <c r="D877" s="88"/>
      <c r="E877" s="89"/>
      <c r="F877" s="89"/>
      <c r="G877" s="89"/>
      <c r="H877" s="89"/>
      <c r="I877" s="89"/>
      <c r="J877" s="89"/>
    </row>
    <row r="878" spans="4:10" x14ac:dyDescent="0.2">
      <c r="D878" s="88"/>
      <c r="E878" s="89"/>
      <c r="F878" s="89"/>
      <c r="G878" s="89"/>
      <c r="H878" s="89"/>
      <c r="I878" s="89"/>
      <c r="J878" s="89"/>
    </row>
    <row r="879" spans="4:10" x14ac:dyDescent="0.2">
      <c r="D879" s="88"/>
      <c r="E879" s="89"/>
      <c r="F879" s="89"/>
      <c r="G879" s="89"/>
      <c r="H879" s="89"/>
      <c r="I879" s="89"/>
      <c r="J879" s="89"/>
    </row>
    <row r="880" spans="4:10" x14ac:dyDescent="0.2">
      <c r="D880" s="88"/>
      <c r="E880" s="89"/>
      <c r="F880" s="89"/>
      <c r="G880" s="89"/>
      <c r="H880" s="89"/>
      <c r="I880" s="89"/>
      <c r="J880" s="89"/>
    </row>
    <row r="881" spans="4:10" x14ac:dyDescent="0.2">
      <c r="D881" s="88"/>
      <c r="E881" s="89"/>
      <c r="F881" s="89"/>
      <c r="G881" s="89"/>
      <c r="H881" s="89"/>
      <c r="I881" s="89"/>
      <c r="J881" s="89"/>
    </row>
    <row r="882" spans="4:10" x14ac:dyDescent="0.2">
      <c r="D882" s="88"/>
      <c r="E882" s="89"/>
      <c r="F882" s="89"/>
      <c r="G882" s="89"/>
      <c r="H882" s="89"/>
      <c r="I882" s="89"/>
      <c r="J882" s="89"/>
    </row>
    <row r="883" spans="4:10" x14ac:dyDescent="0.2">
      <c r="D883" s="88"/>
      <c r="E883" s="89"/>
      <c r="F883" s="89"/>
      <c r="G883" s="89"/>
      <c r="H883" s="89"/>
      <c r="I883" s="89"/>
      <c r="J883" s="89"/>
    </row>
    <row r="884" spans="4:10" x14ac:dyDescent="0.2">
      <c r="D884" s="88"/>
      <c r="E884" s="89"/>
      <c r="F884" s="89"/>
      <c r="G884" s="89"/>
      <c r="H884" s="89"/>
      <c r="I884" s="89"/>
      <c r="J884" s="89"/>
    </row>
    <row r="885" spans="4:10" x14ac:dyDescent="0.2">
      <c r="D885" s="88"/>
      <c r="E885" s="89"/>
      <c r="F885" s="89"/>
      <c r="G885" s="89"/>
      <c r="H885" s="89"/>
      <c r="I885" s="89"/>
      <c r="J885" s="89"/>
    </row>
    <row r="886" spans="4:10" x14ac:dyDescent="0.2">
      <c r="D886" s="88"/>
      <c r="E886" s="89"/>
      <c r="F886" s="89"/>
      <c r="G886" s="89"/>
      <c r="H886" s="89"/>
      <c r="I886" s="89"/>
      <c r="J886" s="89"/>
    </row>
    <row r="887" spans="4:10" x14ac:dyDescent="0.2">
      <c r="D887" s="88"/>
      <c r="E887" s="89"/>
      <c r="F887" s="89"/>
      <c r="G887" s="89"/>
      <c r="H887" s="89"/>
      <c r="I887" s="89"/>
      <c r="J887" s="89"/>
    </row>
    <row r="888" spans="4:10" x14ac:dyDescent="0.2">
      <c r="D888" s="88"/>
      <c r="E888" s="89"/>
      <c r="F888" s="89"/>
      <c r="G888" s="89"/>
      <c r="H888" s="89"/>
      <c r="I888" s="89"/>
      <c r="J888" s="89"/>
    </row>
    <row r="889" spans="4:10" x14ac:dyDescent="0.2">
      <c r="D889" s="88"/>
      <c r="E889" s="89"/>
      <c r="F889" s="89"/>
      <c r="G889" s="89"/>
      <c r="H889" s="89"/>
      <c r="I889" s="89"/>
      <c r="J889" s="89"/>
    </row>
    <row r="890" spans="4:10" x14ac:dyDescent="0.2">
      <c r="D890" s="88"/>
      <c r="E890" s="89"/>
      <c r="F890" s="89"/>
      <c r="G890" s="89"/>
      <c r="H890" s="89"/>
      <c r="I890" s="89"/>
      <c r="J890" s="89"/>
    </row>
    <row r="891" spans="4:10" x14ac:dyDescent="0.2">
      <c r="D891" s="88"/>
      <c r="E891" s="89"/>
      <c r="F891" s="89"/>
      <c r="G891" s="89"/>
      <c r="H891" s="89"/>
      <c r="I891" s="89"/>
      <c r="J891" s="89"/>
    </row>
    <row r="892" spans="4:10" x14ac:dyDescent="0.2">
      <c r="D892" s="88"/>
      <c r="E892" s="89"/>
      <c r="F892" s="89"/>
      <c r="G892" s="89"/>
      <c r="H892" s="89"/>
      <c r="I892" s="89"/>
      <c r="J892" s="89"/>
    </row>
    <row r="893" spans="4:10" x14ac:dyDescent="0.2">
      <c r="D893" s="88"/>
      <c r="E893" s="89"/>
      <c r="F893" s="89"/>
      <c r="G893" s="89"/>
      <c r="H893" s="89"/>
      <c r="I893" s="89"/>
      <c r="J893" s="89"/>
    </row>
    <row r="894" spans="4:10" x14ac:dyDescent="0.2">
      <c r="D894" s="88"/>
      <c r="E894" s="89"/>
      <c r="F894" s="89"/>
      <c r="G894" s="89"/>
      <c r="H894" s="89"/>
      <c r="I894" s="89"/>
      <c r="J894" s="89"/>
    </row>
    <row r="895" spans="4:10" x14ac:dyDescent="0.2">
      <c r="D895" s="88"/>
      <c r="E895" s="89"/>
      <c r="F895" s="89"/>
      <c r="G895" s="89"/>
      <c r="H895" s="89"/>
      <c r="I895" s="89"/>
      <c r="J895" s="89"/>
    </row>
    <row r="896" spans="4:10" x14ac:dyDescent="0.2">
      <c r="D896" s="88"/>
      <c r="E896" s="89"/>
      <c r="F896" s="89"/>
      <c r="G896" s="89"/>
      <c r="H896" s="89"/>
      <c r="I896" s="89"/>
      <c r="J896" s="89"/>
    </row>
    <row r="897" spans="4:10" x14ac:dyDescent="0.2">
      <c r="D897" s="88"/>
      <c r="E897" s="89"/>
      <c r="F897" s="89"/>
      <c r="G897" s="89"/>
      <c r="H897" s="89"/>
      <c r="I897" s="89"/>
      <c r="J897" s="89"/>
    </row>
    <row r="898" spans="4:10" x14ac:dyDescent="0.2">
      <c r="D898" s="88"/>
      <c r="E898" s="89"/>
      <c r="F898" s="89"/>
      <c r="G898" s="89"/>
      <c r="H898" s="89"/>
      <c r="I898" s="89"/>
      <c r="J898" s="89"/>
    </row>
    <row r="899" spans="4:10" x14ac:dyDescent="0.2">
      <c r="D899" s="88"/>
      <c r="E899" s="89"/>
      <c r="F899" s="89"/>
      <c r="G899" s="89"/>
      <c r="H899" s="89"/>
      <c r="I899" s="89"/>
      <c r="J899" s="89"/>
    </row>
    <row r="900" spans="4:10" x14ac:dyDescent="0.2">
      <c r="D900" s="88"/>
      <c r="E900" s="89"/>
      <c r="F900" s="89"/>
      <c r="G900" s="89"/>
      <c r="H900" s="89"/>
      <c r="I900" s="89"/>
      <c r="J900" s="89"/>
    </row>
    <row r="901" spans="4:10" x14ac:dyDescent="0.2">
      <c r="D901" s="88"/>
      <c r="E901" s="89"/>
      <c r="F901" s="89"/>
      <c r="G901" s="89"/>
      <c r="H901" s="89"/>
      <c r="I901" s="89"/>
      <c r="J901" s="89"/>
    </row>
    <row r="902" spans="4:10" x14ac:dyDescent="0.2">
      <c r="D902" s="88"/>
      <c r="E902" s="89"/>
      <c r="F902" s="89"/>
      <c r="G902" s="89"/>
      <c r="H902" s="89"/>
      <c r="I902" s="89"/>
      <c r="J902" s="89"/>
    </row>
    <row r="903" spans="4:10" x14ac:dyDescent="0.2">
      <c r="D903" s="88"/>
      <c r="E903" s="89"/>
      <c r="F903" s="89"/>
      <c r="G903" s="89"/>
      <c r="H903" s="89"/>
      <c r="I903" s="89"/>
      <c r="J903" s="89"/>
    </row>
    <row r="904" spans="4:10" x14ac:dyDescent="0.2">
      <c r="D904" s="88"/>
      <c r="E904" s="89"/>
      <c r="F904" s="89"/>
      <c r="G904" s="89"/>
      <c r="H904" s="89"/>
      <c r="I904" s="89"/>
      <c r="J904" s="89"/>
    </row>
    <row r="905" spans="4:10" x14ac:dyDescent="0.2">
      <c r="D905" s="88"/>
      <c r="E905" s="89"/>
      <c r="F905" s="89"/>
      <c r="G905" s="89"/>
      <c r="H905" s="89"/>
      <c r="I905" s="89"/>
      <c r="J905" s="89"/>
    </row>
    <row r="906" spans="4:10" x14ac:dyDescent="0.2">
      <c r="D906" s="88"/>
      <c r="E906" s="89"/>
      <c r="F906" s="89"/>
      <c r="G906" s="89"/>
      <c r="H906" s="89"/>
      <c r="I906" s="89"/>
      <c r="J906" s="89"/>
    </row>
    <row r="907" spans="4:10" x14ac:dyDescent="0.2">
      <c r="D907" s="88"/>
      <c r="E907" s="89"/>
      <c r="F907" s="89"/>
      <c r="G907" s="89"/>
      <c r="H907" s="89"/>
      <c r="I907" s="89"/>
      <c r="J907" s="89"/>
    </row>
    <row r="908" spans="4:10" x14ac:dyDescent="0.2">
      <c r="D908" s="88"/>
      <c r="E908" s="89"/>
      <c r="F908" s="89"/>
      <c r="G908" s="89"/>
      <c r="H908" s="89"/>
      <c r="I908" s="89"/>
      <c r="J908" s="89"/>
    </row>
    <row r="909" spans="4:10" x14ac:dyDescent="0.2">
      <c r="D909" s="88"/>
      <c r="E909" s="89"/>
      <c r="F909" s="89"/>
      <c r="G909" s="89"/>
      <c r="H909" s="89"/>
      <c r="I909" s="89"/>
      <c r="J909" s="89"/>
    </row>
    <row r="910" spans="4:10" x14ac:dyDescent="0.2">
      <c r="D910" s="88"/>
      <c r="E910" s="89"/>
      <c r="F910" s="89"/>
      <c r="G910" s="89"/>
      <c r="H910" s="89"/>
      <c r="I910" s="89"/>
      <c r="J910" s="89"/>
    </row>
    <row r="911" spans="4:10" x14ac:dyDescent="0.2">
      <c r="D911" s="88"/>
      <c r="E911" s="89"/>
      <c r="F911" s="89"/>
      <c r="G911" s="89"/>
      <c r="H911" s="89"/>
      <c r="I911" s="89"/>
      <c r="J911" s="89"/>
    </row>
    <row r="912" spans="4:10" x14ac:dyDescent="0.2">
      <c r="D912" s="88"/>
      <c r="E912" s="89"/>
      <c r="F912" s="89"/>
      <c r="G912" s="89"/>
      <c r="H912" s="89"/>
      <c r="I912" s="89"/>
      <c r="J912" s="89"/>
    </row>
    <row r="913" spans="4:10" x14ac:dyDescent="0.2">
      <c r="D913" s="88"/>
      <c r="E913" s="89"/>
      <c r="F913" s="89"/>
      <c r="G913" s="89"/>
      <c r="H913" s="89"/>
      <c r="I913" s="89"/>
      <c r="J913" s="89"/>
    </row>
    <row r="914" spans="4:10" x14ac:dyDescent="0.2">
      <c r="D914" s="88"/>
      <c r="E914" s="89"/>
      <c r="F914" s="89"/>
      <c r="G914" s="89"/>
      <c r="H914" s="89"/>
      <c r="I914" s="89"/>
      <c r="J914" s="89"/>
    </row>
    <row r="915" spans="4:10" x14ac:dyDescent="0.2">
      <c r="D915" s="88"/>
      <c r="E915" s="89"/>
      <c r="F915" s="89"/>
      <c r="G915" s="89"/>
      <c r="H915" s="89"/>
      <c r="I915" s="89"/>
      <c r="J915" s="89"/>
    </row>
    <row r="916" spans="4:10" x14ac:dyDescent="0.2">
      <c r="D916" s="88"/>
      <c r="E916" s="89"/>
      <c r="F916" s="89"/>
      <c r="G916" s="89"/>
      <c r="H916" s="89"/>
      <c r="I916" s="89"/>
      <c r="J916" s="89"/>
    </row>
    <row r="917" spans="4:10" x14ac:dyDescent="0.2">
      <c r="D917" s="88"/>
      <c r="E917" s="89"/>
      <c r="F917" s="89"/>
      <c r="G917" s="89"/>
      <c r="H917" s="89"/>
      <c r="I917" s="89"/>
      <c r="J917" s="89"/>
    </row>
    <row r="918" spans="4:10" x14ac:dyDescent="0.2">
      <c r="D918" s="88"/>
      <c r="E918" s="89"/>
      <c r="F918" s="89"/>
      <c r="G918" s="89"/>
      <c r="H918" s="89"/>
      <c r="I918" s="89"/>
      <c r="J918" s="89"/>
    </row>
    <row r="919" spans="4:10" x14ac:dyDescent="0.2">
      <c r="D919" s="88"/>
      <c r="E919" s="89"/>
      <c r="F919" s="89"/>
      <c r="G919" s="89"/>
      <c r="H919" s="89"/>
      <c r="I919" s="89"/>
      <c r="J919" s="89"/>
    </row>
    <row r="920" spans="4:10" x14ac:dyDescent="0.2">
      <c r="D920" s="88"/>
      <c r="E920" s="89"/>
      <c r="F920" s="89"/>
      <c r="G920" s="89"/>
      <c r="H920" s="89"/>
      <c r="I920" s="89"/>
      <c r="J920" s="89"/>
    </row>
    <row r="921" spans="4:10" x14ac:dyDescent="0.2">
      <c r="D921" s="88"/>
      <c r="E921" s="89"/>
      <c r="F921" s="89"/>
      <c r="G921" s="89"/>
      <c r="H921" s="89"/>
      <c r="I921" s="89"/>
      <c r="J921" s="89"/>
    </row>
    <row r="922" spans="4:10" x14ac:dyDescent="0.2">
      <c r="D922" s="88"/>
      <c r="E922" s="89"/>
      <c r="F922" s="89"/>
      <c r="G922" s="89"/>
      <c r="H922" s="89"/>
      <c r="I922" s="89"/>
      <c r="J922" s="89"/>
    </row>
    <row r="923" spans="4:10" x14ac:dyDescent="0.2">
      <c r="D923" s="88"/>
      <c r="E923" s="89"/>
      <c r="F923" s="89"/>
      <c r="G923" s="89"/>
      <c r="H923" s="89"/>
      <c r="I923" s="89"/>
      <c r="J923" s="89"/>
    </row>
    <row r="924" spans="4:10" x14ac:dyDescent="0.2">
      <c r="D924" s="88"/>
      <c r="E924" s="89"/>
      <c r="F924" s="89"/>
      <c r="G924" s="89"/>
      <c r="H924" s="89"/>
      <c r="I924" s="89"/>
      <c r="J924" s="89"/>
    </row>
    <row r="925" spans="4:10" x14ac:dyDescent="0.2">
      <c r="D925" s="88"/>
      <c r="E925" s="89"/>
      <c r="F925" s="89"/>
      <c r="G925" s="89"/>
      <c r="H925" s="89"/>
      <c r="I925" s="89"/>
      <c r="J925" s="89"/>
    </row>
    <row r="926" spans="4:10" x14ac:dyDescent="0.2">
      <c r="D926" s="88"/>
      <c r="E926" s="89"/>
      <c r="F926" s="89"/>
      <c r="G926" s="89"/>
      <c r="H926" s="89"/>
      <c r="I926" s="89"/>
      <c r="J926" s="89"/>
    </row>
    <row r="927" spans="4:10" x14ac:dyDescent="0.2">
      <c r="D927" s="88"/>
      <c r="E927" s="89"/>
      <c r="F927" s="89"/>
      <c r="G927" s="89"/>
      <c r="H927" s="89"/>
      <c r="I927" s="89"/>
      <c r="J927" s="89"/>
    </row>
    <row r="928" spans="4:10" x14ac:dyDescent="0.2">
      <c r="D928" s="88"/>
      <c r="E928" s="89"/>
      <c r="F928" s="89"/>
      <c r="G928" s="89"/>
      <c r="H928" s="89"/>
      <c r="I928" s="89"/>
      <c r="J928" s="89"/>
    </row>
    <row r="929" spans="4:10" x14ac:dyDescent="0.2">
      <c r="D929" s="88"/>
      <c r="E929" s="89"/>
      <c r="F929" s="89"/>
      <c r="G929" s="89"/>
      <c r="H929" s="89"/>
      <c r="I929" s="89"/>
      <c r="J929" s="89"/>
    </row>
    <row r="930" spans="4:10" x14ac:dyDescent="0.2">
      <c r="D930" s="88"/>
      <c r="E930" s="89"/>
      <c r="F930" s="89"/>
      <c r="G930" s="89"/>
      <c r="H930" s="89"/>
      <c r="I930" s="89"/>
      <c r="J930" s="89"/>
    </row>
    <row r="931" spans="4:10" x14ac:dyDescent="0.2">
      <c r="D931" s="88"/>
      <c r="E931" s="89"/>
      <c r="F931" s="89"/>
      <c r="G931" s="89"/>
      <c r="H931" s="89"/>
      <c r="I931" s="89"/>
      <c r="J931" s="89"/>
    </row>
    <row r="932" spans="4:10" x14ac:dyDescent="0.2">
      <c r="D932" s="88"/>
      <c r="E932" s="89"/>
      <c r="F932" s="89"/>
      <c r="G932" s="89"/>
      <c r="H932" s="89"/>
      <c r="I932" s="89"/>
      <c r="J932" s="89"/>
    </row>
    <row r="933" spans="4:10" x14ac:dyDescent="0.2">
      <c r="D933" s="88"/>
      <c r="E933" s="89"/>
      <c r="F933" s="89"/>
      <c r="G933" s="89"/>
      <c r="H933" s="89"/>
      <c r="I933" s="89"/>
      <c r="J933" s="89"/>
    </row>
    <row r="934" spans="4:10" x14ac:dyDescent="0.2">
      <c r="D934" s="88"/>
      <c r="E934" s="89"/>
      <c r="F934" s="89"/>
      <c r="G934" s="89"/>
      <c r="H934" s="89"/>
      <c r="I934" s="89"/>
      <c r="J934" s="89"/>
    </row>
    <row r="935" spans="4:10" x14ac:dyDescent="0.2">
      <c r="D935" s="88"/>
      <c r="E935" s="89"/>
      <c r="F935" s="89"/>
      <c r="G935" s="89"/>
      <c r="H935" s="89"/>
      <c r="I935" s="89"/>
      <c r="J935" s="89"/>
    </row>
    <row r="936" spans="4:10" x14ac:dyDescent="0.2">
      <c r="D936" s="88"/>
      <c r="E936" s="89"/>
      <c r="F936" s="89"/>
      <c r="G936" s="89"/>
      <c r="H936" s="89"/>
      <c r="I936" s="89"/>
      <c r="J936" s="89"/>
    </row>
    <row r="937" spans="4:10" x14ac:dyDescent="0.2">
      <c r="D937" s="88"/>
      <c r="E937" s="89"/>
      <c r="F937" s="89"/>
      <c r="G937" s="89"/>
      <c r="H937" s="89"/>
      <c r="I937" s="89"/>
      <c r="J937" s="89"/>
    </row>
    <row r="938" spans="4:10" x14ac:dyDescent="0.2">
      <c r="D938" s="88"/>
      <c r="E938" s="89"/>
      <c r="F938" s="89"/>
      <c r="G938" s="89"/>
      <c r="H938" s="89"/>
      <c r="I938" s="89"/>
      <c r="J938" s="89"/>
    </row>
    <row r="939" spans="4:10" x14ac:dyDescent="0.2">
      <c r="D939" s="88"/>
      <c r="E939" s="89"/>
      <c r="F939" s="89"/>
      <c r="G939" s="89"/>
      <c r="H939" s="89"/>
      <c r="I939" s="89"/>
      <c r="J939" s="89"/>
    </row>
    <row r="940" spans="4:10" x14ac:dyDescent="0.2">
      <c r="D940" s="88"/>
      <c r="E940" s="89"/>
      <c r="F940" s="89"/>
      <c r="G940" s="89"/>
      <c r="H940" s="89"/>
      <c r="I940" s="89"/>
      <c r="J940" s="89"/>
    </row>
    <row r="941" spans="4:10" x14ac:dyDescent="0.2">
      <c r="D941" s="88"/>
      <c r="E941" s="89"/>
      <c r="F941" s="89"/>
      <c r="G941" s="89"/>
      <c r="H941" s="89"/>
      <c r="I941" s="89"/>
      <c r="J941" s="89"/>
    </row>
    <row r="942" spans="4:10" x14ac:dyDescent="0.2">
      <c r="D942" s="88"/>
      <c r="E942" s="89"/>
      <c r="F942" s="89"/>
      <c r="G942" s="89"/>
      <c r="H942" s="89"/>
      <c r="I942" s="89"/>
      <c r="J942" s="89"/>
    </row>
    <row r="943" spans="4:10" x14ac:dyDescent="0.2">
      <c r="D943" s="88"/>
      <c r="E943" s="89"/>
      <c r="F943" s="89"/>
      <c r="G943" s="89"/>
      <c r="H943" s="89"/>
      <c r="I943" s="89"/>
      <c r="J943" s="89"/>
    </row>
    <row r="944" spans="4:10" x14ac:dyDescent="0.2">
      <c r="D944" s="88"/>
      <c r="E944" s="89"/>
      <c r="F944" s="89"/>
      <c r="G944" s="89"/>
      <c r="H944" s="89"/>
      <c r="I944" s="89"/>
      <c r="J944" s="89"/>
    </row>
    <row r="945" spans="4:10" x14ac:dyDescent="0.2">
      <c r="D945" s="88"/>
      <c r="E945" s="89"/>
      <c r="F945" s="89"/>
      <c r="G945" s="89"/>
      <c r="H945" s="89"/>
      <c r="I945" s="89"/>
      <c r="J945" s="89"/>
    </row>
    <row r="946" spans="4:10" x14ac:dyDescent="0.2">
      <c r="D946" s="88"/>
      <c r="E946" s="89"/>
      <c r="F946" s="89"/>
      <c r="G946" s="89"/>
      <c r="H946" s="89"/>
      <c r="I946" s="89"/>
      <c r="J946" s="89"/>
    </row>
    <row r="947" spans="4:10" x14ac:dyDescent="0.2">
      <c r="D947" s="88"/>
      <c r="E947" s="89"/>
      <c r="F947" s="89"/>
      <c r="G947" s="89"/>
      <c r="H947" s="89"/>
      <c r="I947" s="89"/>
      <c r="J947" s="89"/>
    </row>
    <row r="948" spans="4:10" x14ac:dyDescent="0.2">
      <c r="D948" s="88"/>
      <c r="E948" s="89"/>
      <c r="F948" s="89"/>
      <c r="G948" s="89"/>
      <c r="H948" s="89"/>
      <c r="I948" s="89"/>
      <c r="J948" s="89"/>
    </row>
    <row r="949" spans="4:10" x14ac:dyDescent="0.2">
      <c r="D949" s="88"/>
      <c r="E949" s="89"/>
      <c r="F949" s="89"/>
      <c r="G949" s="89"/>
      <c r="H949" s="89"/>
      <c r="I949" s="89"/>
      <c r="J949" s="89"/>
    </row>
    <row r="950" spans="4:10" x14ac:dyDescent="0.2">
      <c r="D950" s="88"/>
      <c r="E950" s="89"/>
      <c r="F950" s="89"/>
      <c r="G950" s="89"/>
      <c r="H950" s="89"/>
      <c r="I950" s="89"/>
      <c r="J950" s="89"/>
    </row>
    <row r="951" spans="4:10" x14ac:dyDescent="0.2">
      <c r="D951" s="88"/>
      <c r="E951" s="89"/>
      <c r="F951" s="89"/>
      <c r="G951" s="89"/>
      <c r="H951" s="89"/>
      <c r="I951" s="89"/>
      <c r="J951" s="89"/>
    </row>
    <row r="952" spans="4:10" x14ac:dyDescent="0.2">
      <c r="D952" s="88"/>
      <c r="E952" s="89"/>
      <c r="F952" s="89"/>
      <c r="G952" s="89"/>
      <c r="H952" s="89"/>
      <c r="I952" s="89"/>
      <c r="J952" s="89"/>
    </row>
    <row r="953" spans="4:10" x14ac:dyDescent="0.2">
      <c r="D953" s="88"/>
      <c r="E953" s="89"/>
      <c r="F953" s="89"/>
      <c r="G953" s="89"/>
      <c r="H953" s="89"/>
      <c r="I953" s="89"/>
      <c r="J953" s="89"/>
    </row>
    <row r="954" spans="4:10" x14ac:dyDescent="0.2">
      <c r="D954" s="88"/>
      <c r="E954" s="89"/>
      <c r="F954" s="89"/>
      <c r="G954" s="89"/>
      <c r="H954" s="89"/>
      <c r="I954" s="89"/>
      <c r="J954" s="89"/>
    </row>
    <row r="955" spans="4:10" x14ac:dyDescent="0.2">
      <c r="D955" s="88"/>
      <c r="E955" s="89"/>
      <c r="F955" s="89"/>
      <c r="G955" s="89"/>
      <c r="H955" s="89"/>
      <c r="I955" s="89"/>
      <c r="J955" s="89"/>
    </row>
    <row r="956" spans="4:10" x14ac:dyDescent="0.2">
      <c r="D956" s="88"/>
      <c r="E956" s="89"/>
      <c r="F956" s="89"/>
      <c r="G956" s="89"/>
      <c r="H956" s="89"/>
      <c r="I956" s="89"/>
      <c r="J956" s="89"/>
    </row>
    <row r="957" spans="4:10" x14ac:dyDescent="0.2">
      <c r="D957" s="88"/>
      <c r="E957" s="89"/>
      <c r="F957" s="89"/>
      <c r="G957" s="89"/>
      <c r="H957" s="89"/>
      <c r="I957" s="89"/>
      <c r="J957" s="89"/>
    </row>
    <row r="958" spans="4:10" x14ac:dyDescent="0.2">
      <c r="D958" s="88"/>
      <c r="E958" s="89"/>
      <c r="F958" s="89"/>
      <c r="G958" s="89"/>
      <c r="H958" s="89"/>
      <c r="I958" s="89"/>
      <c r="J958" s="89"/>
    </row>
    <row r="959" spans="4:10" x14ac:dyDescent="0.2">
      <c r="D959" s="88"/>
      <c r="E959" s="89"/>
      <c r="F959" s="89"/>
      <c r="G959" s="89"/>
      <c r="H959" s="89"/>
      <c r="I959" s="89"/>
      <c r="J959" s="89"/>
    </row>
    <row r="960" spans="4:10" x14ac:dyDescent="0.2">
      <c r="D960" s="88"/>
      <c r="E960" s="89"/>
      <c r="F960" s="89"/>
      <c r="G960" s="89"/>
      <c r="H960" s="89"/>
      <c r="I960" s="89"/>
      <c r="J960" s="89"/>
    </row>
    <row r="961" spans="4:10" x14ac:dyDescent="0.2">
      <c r="D961" s="88"/>
      <c r="E961" s="89"/>
      <c r="F961" s="89"/>
      <c r="G961" s="89"/>
      <c r="H961" s="89"/>
      <c r="I961" s="89"/>
      <c r="J961" s="89"/>
    </row>
    <row r="962" spans="4:10" x14ac:dyDescent="0.2">
      <c r="D962" s="88"/>
      <c r="E962" s="89"/>
      <c r="F962" s="89"/>
      <c r="G962" s="89"/>
      <c r="H962" s="89"/>
      <c r="I962" s="89"/>
      <c r="J962" s="89"/>
    </row>
    <row r="963" spans="4:10" x14ac:dyDescent="0.2">
      <c r="D963" s="88"/>
      <c r="E963" s="89"/>
      <c r="F963" s="89"/>
      <c r="G963" s="89"/>
      <c r="H963" s="89"/>
      <c r="I963" s="89"/>
      <c r="J963" s="89"/>
    </row>
    <row r="964" spans="4:10" x14ac:dyDescent="0.2">
      <c r="D964" s="88"/>
      <c r="E964" s="89"/>
      <c r="F964" s="89"/>
      <c r="G964" s="89"/>
      <c r="H964" s="89"/>
      <c r="I964" s="89"/>
      <c r="J964" s="89"/>
    </row>
    <row r="965" spans="4:10" x14ac:dyDescent="0.2">
      <c r="D965" s="88"/>
      <c r="E965" s="89"/>
      <c r="F965" s="89"/>
      <c r="G965" s="89"/>
      <c r="H965" s="89"/>
      <c r="I965" s="89"/>
      <c r="J965" s="89"/>
    </row>
    <row r="966" spans="4:10" x14ac:dyDescent="0.2">
      <c r="D966" s="88"/>
      <c r="E966" s="89"/>
      <c r="F966" s="89"/>
      <c r="G966" s="89"/>
      <c r="H966" s="89"/>
      <c r="I966" s="89"/>
      <c r="J966" s="89"/>
    </row>
    <row r="967" spans="4:10" x14ac:dyDescent="0.2">
      <c r="D967" s="88"/>
      <c r="E967" s="89"/>
      <c r="F967" s="89"/>
      <c r="G967" s="89"/>
      <c r="H967" s="89"/>
      <c r="I967" s="89"/>
      <c r="J967" s="89"/>
    </row>
    <row r="968" spans="4:10" x14ac:dyDescent="0.2">
      <c r="D968" s="88"/>
      <c r="E968" s="89"/>
      <c r="F968" s="89"/>
      <c r="G968" s="89"/>
      <c r="H968" s="89"/>
      <c r="I968" s="89"/>
      <c r="J968" s="89"/>
    </row>
    <row r="969" spans="4:10" x14ac:dyDescent="0.2">
      <c r="D969" s="88"/>
      <c r="E969" s="89"/>
      <c r="F969" s="89"/>
      <c r="G969" s="89"/>
      <c r="H969" s="89"/>
      <c r="I969" s="89"/>
      <c r="J969" s="89"/>
    </row>
    <row r="970" spans="4:10" x14ac:dyDescent="0.2">
      <c r="D970" s="88"/>
      <c r="E970" s="89"/>
      <c r="F970" s="89"/>
      <c r="G970" s="89"/>
      <c r="H970" s="89"/>
      <c r="I970" s="89"/>
      <c r="J970" s="89"/>
    </row>
    <row r="971" spans="4:10" x14ac:dyDescent="0.2">
      <c r="D971" s="88"/>
      <c r="E971" s="89"/>
      <c r="F971" s="89"/>
      <c r="G971" s="89"/>
      <c r="H971" s="89"/>
      <c r="I971" s="89"/>
      <c r="J971" s="89"/>
    </row>
    <row r="972" spans="4:10" x14ac:dyDescent="0.2">
      <c r="D972" s="88"/>
      <c r="E972" s="89"/>
      <c r="F972" s="89"/>
      <c r="G972" s="89"/>
      <c r="H972" s="89"/>
      <c r="I972" s="89"/>
      <c r="J972" s="89"/>
    </row>
    <row r="973" spans="4:10" x14ac:dyDescent="0.2">
      <c r="D973" s="88"/>
      <c r="E973" s="89"/>
      <c r="F973" s="89"/>
      <c r="G973" s="89"/>
      <c r="H973" s="89"/>
      <c r="I973" s="89"/>
      <c r="J973" s="89"/>
    </row>
    <row r="974" spans="4:10" x14ac:dyDescent="0.2">
      <c r="D974" s="88"/>
      <c r="E974" s="89"/>
      <c r="F974" s="89"/>
      <c r="G974" s="89"/>
      <c r="H974" s="89"/>
      <c r="I974" s="89"/>
      <c r="J974" s="89"/>
    </row>
    <row r="975" spans="4:10" x14ac:dyDescent="0.2">
      <c r="D975" s="88"/>
      <c r="E975" s="89"/>
      <c r="F975" s="89"/>
      <c r="G975" s="89"/>
      <c r="H975" s="89"/>
      <c r="I975" s="89"/>
      <c r="J975" s="89"/>
    </row>
    <row r="976" spans="4:10" x14ac:dyDescent="0.2">
      <c r="D976" s="88"/>
      <c r="E976" s="89"/>
      <c r="F976" s="89"/>
      <c r="G976" s="89"/>
      <c r="H976" s="89"/>
      <c r="I976" s="89"/>
      <c r="J976" s="89"/>
    </row>
    <row r="977" spans="4:10" x14ac:dyDescent="0.2">
      <c r="D977" s="88"/>
      <c r="E977" s="89"/>
      <c r="F977" s="89"/>
      <c r="G977" s="89"/>
      <c r="H977" s="89"/>
      <c r="I977" s="89"/>
      <c r="J977" s="89"/>
    </row>
    <row r="978" spans="4:10" x14ac:dyDescent="0.2">
      <c r="D978" s="88"/>
      <c r="E978" s="89"/>
      <c r="F978" s="89"/>
      <c r="G978" s="89"/>
      <c r="H978" s="89"/>
      <c r="I978" s="89"/>
      <c r="J978" s="89"/>
    </row>
    <row r="979" spans="4:10" x14ac:dyDescent="0.2">
      <c r="D979" s="88"/>
      <c r="E979" s="89"/>
      <c r="F979" s="89"/>
      <c r="G979" s="89"/>
      <c r="H979" s="89"/>
      <c r="I979" s="89"/>
      <c r="J979" s="89"/>
    </row>
    <row r="980" spans="4:10" x14ac:dyDescent="0.2">
      <c r="D980" s="88"/>
      <c r="E980" s="89"/>
      <c r="F980" s="89"/>
      <c r="G980" s="89"/>
      <c r="H980" s="89"/>
      <c r="I980" s="89"/>
      <c r="J980" s="89"/>
    </row>
    <row r="981" spans="4:10" x14ac:dyDescent="0.2">
      <c r="D981" s="88"/>
      <c r="E981" s="89"/>
      <c r="F981" s="89"/>
      <c r="G981" s="89"/>
      <c r="H981" s="89"/>
      <c r="I981" s="89"/>
      <c r="J981" s="89"/>
    </row>
    <row r="982" spans="4:10" x14ac:dyDescent="0.2">
      <c r="D982" s="88"/>
      <c r="E982" s="89"/>
      <c r="F982" s="89"/>
      <c r="G982" s="89"/>
      <c r="H982" s="89"/>
      <c r="I982" s="89"/>
      <c r="J982" s="89"/>
    </row>
    <row r="983" spans="4:10" x14ac:dyDescent="0.2">
      <c r="D983" s="88"/>
      <c r="E983" s="89"/>
      <c r="F983" s="89"/>
      <c r="G983" s="89"/>
      <c r="H983" s="89"/>
      <c r="I983" s="89"/>
      <c r="J983" s="89"/>
    </row>
    <row r="984" spans="4:10" x14ac:dyDescent="0.2">
      <c r="D984" s="88"/>
      <c r="E984" s="89"/>
      <c r="F984" s="89"/>
      <c r="G984" s="89"/>
      <c r="H984" s="89"/>
      <c r="I984" s="89"/>
      <c r="J984" s="89"/>
    </row>
    <row r="985" spans="4:10" x14ac:dyDescent="0.2">
      <c r="D985" s="88"/>
      <c r="E985" s="89"/>
      <c r="F985" s="89"/>
      <c r="G985" s="89"/>
      <c r="H985" s="89"/>
      <c r="I985" s="89"/>
      <c r="J985" s="89"/>
    </row>
    <row r="986" spans="4:10" x14ac:dyDescent="0.2">
      <c r="D986" s="88"/>
      <c r="E986" s="89"/>
      <c r="F986" s="89"/>
      <c r="G986" s="89"/>
      <c r="H986" s="89"/>
      <c r="I986" s="89"/>
      <c r="J986" s="89"/>
    </row>
    <row r="987" spans="4:10" x14ac:dyDescent="0.2">
      <c r="D987" s="88"/>
      <c r="E987" s="89"/>
      <c r="F987" s="89"/>
      <c r="G987" s="89"/>
      <c r="H987" s="89"/>
      <c r="I987" s="89"/>
      <c r="J987" s="89"/>
    </row>
    <row r="988" spans="4:10" x14ac:dyDescent="0.2">
      <c r="D988" s="88"/>
      <c r="E988" s="89"/>
      <c r="F988" s="89"/>
      <c r="G988" s="89"/>
      <c r="H988" s="89"/>
      <c r="I988" s="89"/>
      <c r="J988" s="89"/>
    </row>
    <row r="989" spans="4:10" x14ac:dyDescent="0.2">
      <c r="D989" s="88"/>
      <c r="E989" s="89"/>
      <c r="F989" s="89"/>
      <c r="G989" s="89"/>
      <c r="H989" s="89"/>
      <c r="I989" s="89"/>
      <c r="J989" s="89"/>
    </row>
    <row r="990" spans="4:10" x14ac:dyDescent="0.2">
      <c r="D990" s="88"/>
      <c r="E990" s="89"/>
      <c r="F990" s="89"/>
      <c r="G990" s="89"/>
      <c r="H990" s="89"/>
      <c r="I990" s="89"/>
      <c r="J990" s="89"/>
    </row>
    <row r="991" spans="4:10" x14ac:dyDescent="0.2">
      <c r="D991" s="88"/>
      <c r="E991" s="89"/>
      <c r="F991" s="89"/>
      <c r="G991" s="89"/>
      <c r="H991" s="89"/>
      <c r="I991" s="89"/>
      <c r="J991" s="89"/>
    </row>
    <row r="992" spans="4:10" x14ac:dyDescent="0.2">
      <c r="D992" s="88"/>
      <c r="E992" s="89"/>
      <c r="F992" s="89"/>
      <c r="G992" s="89"/>
      <c r="H992" s="89"/>
      <c r="I992" s="89"/>
      <c r="J992" s="89"/>
    </row>
    <row r="993" spans="4:10" x14ac:dyDescent="0.2">
      <c r="D993" s="88"/>
      <c r="E993" s="89"/>
      <c r="F993" s="89"/>
      <c r="G993" s="89"/>
      <c r="H993" s="89"/>
      <c r="I993" s="89"/>
      <c r="J993" s="89"/>
    </row>
    <row r="994" spans="4:10" x14ac:dyDescent="0.2">
      <c r="D994" s="88"/>
      <c r="E994" s="89"/>
      <c r="F994" s="89"/>
      <c r="G994" s="89"/>
      <c r="H994" s="89"/>
      <c r="I994" s="89"/>
      <c r="J994" s="89"/>
    </row>
    <row r="995" spans="4:10" x14ac:dyDescent="0.2">
      <c r="D995" s="88"/>
      <c r="E995" s="89"/>
      <c r="F995" s="89"/>
      <c r="G995" s="89"/>
      <c r="H995" s="89"/>
      <c r="I995" s="89"/>
      <c r="J995" s="89"/>
    </row>
    <row r="996" spans="4:10" x14ac:dyDescent="0.2">
      <c r="D996" s="88"/>
      <c r="E996" s="89"/>
      <c r="F996" s="89"/>
      <c r="G996" s="89"/>
      <c r="H996" s="89"/>
      <c r="I996" s="89"/>
      <c r="J996" s="89"/>
    </row>
    <row r="997" spans="4:10" x14ac:dyDescent="0.2">
      <c r="D997" s="88"/>
      <c r="E997" s="89"/>
      <c r="F997" s="89"/>
      <c r="G997" s="89"/>
      <c r="H997" s="89"/>
      <c r="I997" s="89"/>
      <c r="J997" s="89"/>
    </row>
    <row r="998" spans="4:10" x14ac:dyDescent="0.2">
      <c r="D998" s="88"/>
      <c r="E998" s="89"/>
      <c r="F998" s="89"/>
      <c r="G998" s="89"/>
      <c r="H998" s="89"/>
      <c r="I998" s="89"/>
      <c r="J998" s="89"/>
    </row>
    <row r="999" spans="4:10" x14ac:dyDescent="0.2">
      <c r="D999" s="88"/>
      <c r="E999" s="89"/>
      <c r="F999" s="89"/>
      <c r="G999" s="89"/>
      <c r="H999" s="89"/>
      <c r="I999" s="89"/>
      <c r="J999" s="89"/>
    </row>
    <row r="1000" spans="4:10" x14ac:dyDescent="0.2">
      <c r="D1000" s="88"/>
      <c r="E1000" s="89"/>
      <c r="F1000" s="89"/>
      <c r="G1000" s="89"/>
      <c r="H1000" s="89"/>
      <c r="I1000" s="89"/>
      <c r="J1000" s="89"/>
    </row>
    <row r="1001" spans="4:10" x14ac:dyDescent="0.2">
      <c r="D1001" s="88"/>
      <c r="E1001" s="89"/>
      <c r="F1001" s="89"/>
      <c r="G1001" s="89"/>
      <c r="H1001" s="89"/>
      <c r="I1001" s="89"/>
      <c r="J1001" s="89"/>
    </row>
    <row r="1002" spans="4:10" x14ac:dyDescent="0.2">
      <c r="D1002" s="88"/>
      <c r="E1002" s="89"/>
      <c r="F1002" s="89"/>
      <c r="G1002" s="89"/>
      <c r="H1002" s="89"/>
      <c r="I1002" s="89"/>
      <c r="J1002" s="89"/>
    </row>
    <row r="1003" spans="4:10" x14ac:dyDescent="0.2">
      <c r="D1003" s="88"/>
      <c r="E1003" s="89"/>
      <c r="F1003" s="89"/>
      <c r="G1003" s="89"/>
      <c r="H1003" s="89"/>
      <c r="I1003" s="89"/>
      <c r="J1003" s="89"/>
    </row>
    <row r="1004" spans="4:10" x14ac:dyDescent="0.2">
      <c r="D1004" s="88"/>
      <c r="E1004" s="89"/>
      <c r="F1004" s="89"/>
      <c r="G1004" s="89"/>
      <c r="H1004" s="89"/>
      <c r="I1004" s="89"/>
      <c r="J1004" s="89"/>
    </row>
    <row r="1005" spans="4:10" x14ac:dyDescent="0.2">
      <c r="D1005" s="88"/>
      <c r="E1005" s="89"/>
      <c r="F1005" s="89"/>
      <c r="G1005" s="89"/>
      <c r="H1005" s="89"/>
      <c r="I1005" s="89"/>
      <c r="J1005" s="89"/>
    </row>
    <row r="1006" spans="4:10" x14ac:dyDescent="0.2">
      <c r="D1006" s="88"/>
      <c r="E1006" s="89"/>
      <c r="F1006" s="89"/>
      <c r="G1006" s="89"/>
      <c r="H1006" s="89"/>
      <c r="I1006" s="89"/>
      <c r="J1006" s="89"/>
    </row>
    <row r="1007" spans="4:10" x14ac:dyDescent="0.2">
      <c r="D1007" s="88"/>
      <c r="E1007" s="89"/>
      <c r="F1007" s="89"/>
      <c r="G1007" s="89"/>
      <c r="H1007" s="89"/>
      <c r="I1007" s="89"/>
      <c r="J1007" s="89"/>
    </row>
    <row r="1008" spans="4:10" x14ac:dyDescent="0.2">
      <c r="D1008" s="88"/>
      <c r="E1008" s="89"/>
      <c r="F1008" s="89"/>
      <c r="G1008" s="89"/>
      <c r="H1008" s="89"/>
      <c r="I1008" s="89"/>
      <c r="J1008" s="89"/>
    </row>
    <row r="1009" spans="4:10" x14ac:dyDescent="0.2">
      <c r="D1009" s="88"/>
      <c r="E1009" s="89"/>
      <c r="F1009" s="89"/>
      <c r="G1009" s="89"/>
      <c r="H1009" s="89"/>
      <c r="I1009" s="89"/>
      <c r="J1009" s="89"/>
    </row>
    <row r="1010" spans="4:10" x14ac:dyDescent="0.2">
      <c r="D1010" s="88"/>
      <c r="E1010" s="89"/>
      <c r="F1010" s="89"/>
      <c r="G1010" s="89"/>
      <c r="H1010" s="89"/>
      <c r="I1010" s="89"/>
      <c r="J1010" s="89"/>
    </row>
    <row r="1011" spans="4:10" x14ac:dyDescent="0.2">
      <c r="D1011" s="88"/>
      <c r="E1011" s="89"/>
      <c r="F1011" s="89"/>
      <c r="G1011" s="89"/>
      <c r="H1011" s="89"/>
      <c r="I1011" s="89"/>
      <c r="J1011" s="89"/>
    </row>
    <row r="1012" spans="4:10" x14ac:dyDescent="0.2">
      <c r="D1012" s="88"/>
      <c r="E1012" s="89"/>
      <c r="F1012" s="89"/>
      <c r="G1012" s="89"/>
      <c r="H1012" s="89"/>
      <c r="I1012" s="89"/>
      <c r="J1012" s="89"/>
    </row>
    <row r="1013" spans="4:10" x14ac:dyDescent="0.2">
      <c r="D1013" s="88"/>
      <c r="E1013" s="89"/>
      <c r="F1013" s="89"/>
      <c r="G1013" s="89"/>
      <c r="H1013" s="89"/>
      <c r="I1013" s="89"/>
      <c r="J1013" s="89"/>
    </row>
    <row r="1014" spans="4:10" x14ac:dyDescent="0.2">
      <c r="D1014" s="88"/>
      <c r="E1014" s="89"/>
      <c r="F1014" s="89"/>
      <c r="G1014" s="89"/>
      <c r="H1014" s="89"/>
      <c r="I1014" s="89"/>
      <c r="J1014" s="89"/>
    </row>
    <row r="1015" spans="4:10" x14ac:dyDescent="0.2">
      <c r="D1015" s="88"/>
      <c r="E1015" s="89"/>
      <c r="F1015" s="89"/>
      <c r="G1015" s="89"/>
      <c r="H1015" s="89"/>
      <c r="I1015" s="89"/>
      <c r="J1015" s="89"/>
    </row>
    <row r="1016" spans="4:10" x14ac:dyDescent="0.2">
      <c r="D1016" s="88"/>
      <c r="E1016" s="89"/>
      <c r="F1016" s="89"/>
      <c r="G1016" s="89"/>
      <c r="H1016" s="89"/>
      <c r="I1016" s="89"/>
      <c r="J1016" s="89"/>
    </row>
    <row r="1017" spans="4:10" x14ac:dyDescent="0.2">
      <c r="D1017" s="88"/>
      <c r="E1017" s="89"/>
      <c r="F1017" s="89"/>
      <c r="G1017" s="89"/>
      <c r="H1017" s="89"/>
      <c r="I1017" s="89"/>
      <c r="J1017" s="89"/>
    </row>
    <row r="1018" spans="4:10" x14ac:dyDescent="0.2">
      <c r="D1018" s="88"/>
      <c r="E1018" s="89"/>
      <c r="F1018" s="89"/>
      <c r="G1018" s="89"/>
      <c r="H1018" s="89"/>
      <c r="I1018" s="89"/>
      <c r="J1018" s="89"/>
    </row>
    <row r="1019" spans="4:10" x14ac:dyDescent="0.2">
      <c r="D1019" s="88"/>
      <c r="E1019" s="89"/>
      <c r="F1019" s="89"/>
      <c r="G1019" s="89"/>
      <c r="H1019" s="89"/>
      <c r="I1019" s="89"/>
      <c r="J1019" s="89"/>
    </row>
    <row r="1020" spans="4:10" x14ac:dyDescent="0.2">
      <c r="D1020" s="88"/>
      <c r="E1020" s="89"/>
      <c r="F1020" s="89"/>
      <c r="G1020" s="89"/>
      <c r="H1020" s="89"/>
      <c r="I1020" s="89"/>
      <c r="J1020" s="89"/>
    </row>
    <row r="1021" spans="4:10" x14ac:dyDescent="0.2">
      <c r="D1021" s="88"/>
      <c r="E1021" s="89"/>
      <c r="F1021" s="89"/>
      <c r="G1021" s="89"/>
      <c r="H1021" s="89"/>
      <c r="I1021" s="89"/>
      <c r="J1021" s="89"/>
    </row>
    <row r="1022" spans="4:10" x14ac:dyDescent="0.2">
      <c r="D1022" s="88"/>
      <c r="E1022" s="89"/>
      <c r="F1022" s="89"/>
      <c r="G1022" s="89"/>
      <c r="H1022" s="89"/>
      <c r="I1022" s="89"/>
      <c r="J1022" s="89"/>
    </row>
    <row r="1023" spans="4:10" x14ac:dyDescent="0.2">
      <c r="D1023" s="88"/>
      <c r="E1023" s="89"/>
      <c r="F1023" s="89"/>
      <c r="G1023" s="89"/>
      <c r="H1023" s="89"/>
      <c r="I1023" s="89"/>
      <c r="J1023" s="89"/>
    </row>
    <row r="1024" spans="4:10" x14ac:dyDescent="0.2">
      <c r="D1024" s="88"/>
      <c r="E1024" s="89"/>
      <c r="F1024" s="89"/>
      <c r="G1024" s="89"/>
      <c r="H1024" s="89"/>
      <c r="I1024" s="89"/>
      <c r="J1024" s="89"/>
    </row>
    <row r="1025" spans="4:10" x14ac:dyDescent="0.2">
      <c r="D1025" s="88"/>
      <c r="E1025" s="89"/>
      <c r="F1025" s="89"/>
      <c r="G1025" s="89"/>
      <c r="H1025" s="89"/>
      <c r="I1025" s="89"/>
      <c r="J1025" s="89"/>
    </row>
    <row r="1026" spans="4:10" x14ac:dyDescent="0.2">
      <c r="D1026" s="88"/>
      <c r="E1026" s="89"/>
      <c r="F1026" s="89"/>
      <c r="G1026" s="89"/>
      <c r="H1026" s="89"/>
      <c r="I1026" s="89"/>
      <c r="J1026" s="89"/>
    </row>
    <row r="1027" spans="4:10" x14ac:dyDescent="0.2">
      <c r="D1027" s="88"/>
      <c r="E1027" s="89"/>
      <c r="F1027" s="89"/>
      <c r="G1027" s="89"/>
      <c r="H1027" s="89"/>
      <c r="I1027" s="89"/>
      <c r="J1027" s="89"/>
    </row>
    <row r="1028" spans="4:10" x14ac:dyDescent="0.2">
      <c r="D1028" s="88"/>
      <c r="E1028" s="89"/>
      <c r="F1028" s="89"/>
      <c r="G1028" s="89"/>
      <c r="H1028" s="89"/>
      <c r="I1028" s="89"/>
      <c r="J1028" s="89"/>
    </row>
    <row r="1029" spans="4:10" x14ac:dyDescent="0.2">
      <c r="D1029" s="88"/>
      <c r="E1029" s="89"/>
      <c r="F1029" s="89"/>
      <c r="G1029" s="89"/>
      <c r="H1029" s="89"/>
      <c r="I1029" s="89"/>
      <c r="J1029" s="89"/>
    </row>
    <row r="1030" spans="4:10" x14ac:dyDescent="0.2">
      <c r="D1030" s="88"/>
      <c r="E1030" s="89"/>
      <c r="F1030" s="89"/>
      <c r="G1030" s="89"/>
      <c r="H1030" s="89"/>
      <c r="I1030" s="89"/>
      <c r="J1030" s="89"/>
    </row>
    <row r="1031" spans="4:10" x14ac:dyDescent="0.2">
      <c r="D1031" s="88"/>
      <c r="E1031" s="89"/>
      <c r="F1031" s="89"/>
      <c r="G1031" s="89"/>
      <c r="H1031" s="89"/>
      <c r="I1031" s="89"/>
      <c r="J1031" s="89"/>
    </row>
    <row r="1032" spans="4:10" x14ac:dyDescent="0.2">
      <c r="D1032" s="88"/>
      <c r="E1032" s="89"/>
      <c r="F1032" s="89"/>
      <c r="G1032" s="89"/>
      <c r="H1032" s="89"/>
      <c r="I1032" s="89"/>
      <c r="J1032" s="89"/>
    </row>
    <row r="1033" spans="4:10" x14ac:dyDescent="0.2">
      <c r="D1033" s="88"/>
      <c r="E1033" s="89"/>
      <c r="F1033" s="89"/>
      <c r="G1033" s="89"/>
      <c r="H1033" s="89"/>
      <c r="I1033" s="89"/>
      <c r="J1033" s="89"/>
    </row>
    <row r="1034" spans="4:10" x14ac:dyDescent="0.2">
      <c r="D1034" s="88"/>
      <c r="E1034" s="89"/>
      <c r="F1034" s="89"/>
      <c r="G1034" s="89"/>
      <c r="H1034" s="89"/>
      <c r="I1034" s="89"/>
      <c r="J1034" s="89"/>
    </row>
    <row r="1035" spans="4:10" x14ac:dyDescent="0.2">
      <c r="D1035" s="88"/>
      <c r="E1035" s="89"/>
      <c r="F1035" s="89"/>
      <c r="G1035" s="89"/>
      <c r="H1035" s="89"/>
      <c r="I1035" s="89"/>
      <c r="J1035" s="89"/>
    </row>
    <row r="1036" spans="4:10" x14ac:dyDescent="0.2">
      <c r="D1036" s="88"/>
      <c r="E1036" s="89"/>
      <c r="F1036" s="89"/>
      <c r="G1036" s="89"/>
      <c r="H1036" s="89"/>
      <c r="I1036" s="89"/>
      <c r="J1036" s="89"/>
    </row>
    <row r="1037" spans="4:10" x14ac:dyDescent="0.2">
      <c r="D1037" s="88"/>
      <c r="E1037" s="89"/>
      <c r="F1037" s="89"/>
      <c r="G1037" s="89"/>
      <c r="H1037" s="89"/>
      <c r="I1037" s="89"/>
      <c r="J1037" s="89"/>
    </row>
    <row r="1038" spans="4:10" x14ac:dyDescent="0.2">
      <c r="D1038" s="88"/>
      <c r="E1038" s="89"/>
      <c r="F1038" s="89"/>
      <c r="G1038" s="89"/>
      <c r="H1038" s="89"/>
      <c r="I1038" s="89"/>
      <c r="J1038" s="89"/>
    </row>
    <row r="1039" spans="4:10" x14ac:dyDescent="0.2">
      <c r="D1039" s="88"/>
      <c r="E1039" s="89"/>
      <c r="F1039" s="89"/>
      <c r="G1039" s="89"/>
      <c r="H1039" s="89"/>
      <c r="I1039" s="89"/>
      <c r="J1039" s="89"/>
    </row>
    <row r="1040" spans="4:10" x14ac:dyDescent="0.2">
      <c r="D1040" s="88"/>
      <c r="E1040" s="89"/>
      <c r="F1040" s="89"/>
      <c r="G1040" s="89"/>
      <c r="H1040" s="89"/>
      <c r="I1040" s="89"/>
      <c r="J1040" s="89"/>
    </row>
    <row r="1041" spans="4:10" x14ac:dyDescent="0.2">
      <c r="D1041" s="88"/>
      <c r="E1041" s="89"/>
      <c r="F1041" s="89"/>
      <c r="G1041" s="89"/>
      <c r="H1041" s="89"/>
      <c r="I1041" s="89"/>
      <c r="J1041" s="89"/>
    </row>
    <row r="1042" spans="4:10" x14ac:dyDescent="0.2">
      <c r="D1042" s="88"/>
      <c r="E1042" s="89"/>
      <c r="F1042" s="89"/>
      <c r="G1042" s="89"/>
      <c r="H1042" s="89"/>
      <c r="I1042" s="89"/>
      <c r="J1042" s="89"/>
    </row>
    <row r="1043" spans="4:10" x14ac:dyDescent="0.2">
      <c r="D1043" s="88"/>
      <c r="E1043" s="89"/>
      <c r="F1043" s="89"/>
      <c r="G1043" s="89"/>
      <c r="H1043" s="89"/>
      <c r="I1043" s="89"/>
      <c r="J1043" s="89"/>
    </row>
    <row r="1044" spans="4:10" x14ac:dyDescent="0.2">
      <c r="D1044" s="88"/>
      <c r="E1044" s="89"/>
      <c r="F1044" s="89"/>
      <c r="G1044" s="89"/>
      <c r="H1044" s="89"/>
      <c r="I1044" s="89"/>
      <c r="J1044" s="89"/>
    </row>
    <row r="1045" spans="4:10" x14ac:dyDescent="0.2">
      <c r="D1045" s="88"/>
      <c r="E1045" s="89"/>
      <c r="F1045" s="89"/>
      <c r="G1045" s="89"/>
      <c r="H1045" s="89"/>
      <c r="I1045" s="89"/>
      <c r="J1045" s="89"/>
    </row>
    <row r="1046" spans="4:10" x14ac:dyDescent="0.2">
      <c r="D1046" s="88"/>
      <c r="E1046" s="89"/>
      <c r="F1046" s="89"/>
      <c r="G1046" s="89"/>
      <c r="H1046" s="89"/>
      <c r="I1046" s="89"/>
      <c r="J1046" s="89"/>
    </row>
    <row r="1047" spans="4:10" x14ac:dyDescent="0.2">
      <c r="D1047" s="88"/>
      <c r="E1047" s="89"/>
      <c r="F1047" s="89"/>
      <c r="G1047" s="89"/>
      <c r="H1047" s="89"/>
      <c r="I1047" s="89"/>
      <c r="J1047" s="89"/>
    </row>
    <row r="1048" spans="4:10" x14ac:dyDescent="0.2">
      <c r="D1048" s="88"/>
      <c r="E1048" s="89"/>
      <c r="F1048" s="89"/>
      <c r="G1048" s="89"/>
      <c r="H1048" s="89"/>
      <c r="I1048" s="89"/>
      <c r="J1048" s="89"/>
    </row>
    <row r="1049" spans="4:10" x14ac:dyDescent="0.2">
      <c r="D1049" s="88"/>
      <c r="E1049" s="89"/>
      <c r="F1049" s="89"/>
      <c r="G1049" s="89"/>
      <c r="H1049" s="89"/>
      <c r="I1049" s="89"/>
      <c r="J1049" s="89"/>
    </row>
    <row r="1050" spans="4:10" x14ac:dyDescent="0.2">
      <c r="D1050" s="88"/>
      <c r="E1050" s="89"/>
      <c r="F1050" s="89"/>
      <c r="G1050" s="89"/>
      <c r="H1050" s="89"/>
      <c r="I1050" s="89"/>
      <c r="J1050" s="89"/>
    </row>
    <row r="1051" spans="4:10" x14ac:dyDescent="0.2">
      <c r="D1051" s="88"/>
      <c r="E1051" s="89"/>
      <c r="F1051" s="89"/>
      <c r="G1051" s="89"/>
      <c r="H1051" s="89"/>
      <c r="I1051" s="89"/>
      <c r="J1051" s="89"/>
    </row>
    <row r="1052" spans="4:10" x14ac:dyDescent="0.2">
      <c r="D1052" s="88"/>
      <c r="E1052" s="89"/>
      <c r="F1052" s="89"/>
      <c r="G1052" s="89"/>
      <c r="H1052" s="89"/>
      <c r="I1052" s="89"/>
      <c r="J1052" s="89"/>
    </row>
    <row r="1053" spans="4:10" x14ac:dyDescent="0.2">
      <c r="D1053" s="88"/>
      <c r="E1053" s="89"/>
      <c r="F1053" s="89"/>
      <c r="G1053" s="89"/>
      <c r="H1053" s="89"/>
      <c r="I1053" s="89"/>
      <c r="J1053" s="89"/>
    </row>
    <row r="1054" spans="4:10" x14ac:dyDescent="0.2">
      <c r="D1054" s="88"/>
      <c r="E1054" s="89"/>
      <c r="F1054" s="89"/>
      <c r="G1054" s="89"/>
      <c r="H1054" s="89"/>
      <c r="I1054" s="89"/>
      <c r="J1054" s="89"/>
    </row>
    <row r="1055" spans="4:10" x14ac:dyDescent="0.2">
      <c r="D1055" s="88"/>
      <c r="E1055" s="89"/>
      <c r="F1055" s="89"/>
      <c r="G1055" s="89"/>
      <c r="H1055" s="89"/>
      <c r="I1055" s="89"/>
      <c r="J1055" s="89"/>
    </row>
    <row r="1056" spans="4:10" x14ac:dyDescent="0.2">
      <c r="D1056" s="88"/>
      <c r="E1056" s="89"/>
      <c r="F1056" s="89"/>
      <c r="G1056" s="89"/>
      <c r="H1056" s="89"/>
      <c r="I1056" s="89"/>
      <c r="J1056" s="89"/>
    </row>
    <row r="1057" spans="4:10" x14ac:dyDescent="0.2">
      <c r="D1057" s="88"/>
      <c r="E1057" s="89"/>
      <c r="F1057" s="89"/>
      <c r="G1057" s="89"/>
      <c r="H1057" s="89"/>
      <c r="I1057" s="89"/>
      <c r="J1057" s="89"/>
    </row>
    <row r="1058" spans="4:10" x14ac:dyDescent="0.2">
      <c r="D1058" s="88"/>
      <c r="E1058" s="89"/>
      <c r="F1058" s="89"/>
      <c r="G1058" s="89"/>
      <c r="H1058" s="89"/>
      <c r="I1058" s="89"/>
      <c r="J1058" s="89"/>
    </row>
    <row r="1059" spans="4:10" x14ac:dyDescent="0.2">
      <c r="D1059" s="88"/>
      <c r="E1059" s="89"/>
      <c r="F1059" s="89"/>
      <c r="G1059" s="89"/>
      <c r="H1059" s="89"/>
      <c r="I1059" s="89"/>
      <c r="J1059" s="89"/>
    </row>
    <row r="1060" spans="4:10" x14ac:dyDescent="0.2">
      <c r="D1060" s="88"/>
      <c r="E1060" s="89"/>
      <c r="F1060" s="89"/>
      <c r="G1060" s="89"/>
      <c r="H1060" s="89"/>
      <c r="I1060" s="89"/>
      <c r="J1060" s="89"/>
    </row>
    <row r="1061" spans="4:10" x14ac:dyDescent="0.2">
      <c r="D1061" s="88"/>
      <c r="E1061" s="89"/>
      <c r="F1061" s="89"/>
      <c r="G1061" s="89"/>
      <c r="H1061" s="89"/>
      <c r="I1061" s="89"/>
      <c r="J1061" s="89"/>
    </row>
    <row r="1062" spans="4:10" x14ac:dyDescent="0.2">
      <c r="D1062" s="88"/>
      <c r="E1062" s="89"/>
      <c r="F1062" s="89"/>
      <c r="G1062" s="89"/>
      <c r="H1062" s="89"/>
      <c r="I1062" s="89"/>
      <c r="J1062" s="89"/>
    </row>
    <row r="1063" spans="4:10" x14ac:dyDescent="0.2">
      <c r="D1063" s="88"/>
      <c r="E1063" s="89"/>
      <c r="F1063" s="89"/>
      <c r="G1063" s="89"/>
      <c r="H1063" s="89"/>
      <c r="I1063" s="89"/>
      <c r="J1063" s="89"/>
    </row>
    <row r="1064" spans="4:10" x14ac:dyDescent="0.2">
      <c r="D1064" s="88"/>
      <c r="E1064" s="89"/>
      <c r="F1064" s="89"/>
      <c r="G1064" s="89"/>
      <c r="H1064" s="89"/>
      <c r="I1064" s="89"/>
      <c r="J1064" s="89"/>
    </row>
    <row r="1065" spans="4:10" x14ac:dyDescent="0.2">
      <c r="D1065" s="88"/>
      <c r="E1065" s="89"/>
      <c r="F1065" s="89"/>
      <c r="G1065" s="89"/>
      <c r="H1065" s="89"/>
      <c r="I1065" s="89"/>
      <c r="J1065" s="89"/>
    </row>
    <row r="1066" spans="4:10" x14ac:dyDescent="0.2">
      <c r="D1066" s="88"/>
      <c r="E1066" s="89"/>
      <c r="F1066" s="89"/>
      <c r="G1066" s="89"/>
      <c r="H1066" s="89"/>
      <c r="I1066" s="89"/>
      <c r="J1066" s="89"/>
    </row>
    <row r="1067" spans="4:10" x14ac:dyDescent="0.2">
      <c r="D1067" s="88"/>
      <c r="E1067" s="89"/>
      <c r="F1067" s="89"/>
      <c r="G1067" s="89"/>
      <c r="H1067" s="89"/>
      <c r="I1067" s="89"/>
      <c r="J1067" s="89"/>
    </row>
    <row r="1068" spans="4:10" x14ac:dyDescent="0.2">
      <c r="D1068" s="88"/>
      <c r="E1068" s="89"/>
      <c r="F1068" s="89"/>
      <c r="G1068" s="89"/>
      <c r="H1068" s="89"/>
      <c r="I1068" s="89"/>
      <c r="J1068" s="89"/>
    </row>
    <row r="1069" spans="4:10" x14ac:dyDescent="0.2">
      <c r="D1069" s="88"/>
      <c r="E1069" s="89"/>
      <c r="F1069" s="89"/>
      <c r="G1069" s="89"/>
      <c r="H1069" s="89"/>
      <c r="I1069" s="89"/>
      <c r="J1069" s="89"/>
    </row>
    <row r="1070" spans="4:10" x14ac:dyDescent="0.2">
      <c r="D1070" s="88"/>
      <c r="E1070" s="89"/>
      <c r="F1070" s="89"/>
      <c r="G1070" s="89"/>
      <c r="H1070" s="89"/>
      <c r="I1070" s="89"/>
      <c r="J1070" s="89"/>
    </row>
    <row r="1071" spans="4:10" x14ac:dyDescent="0.2">
      <c r="D1071" s="88"/>
      <c r="E1071" s="89"/>
      <c r="F1071" s="89"/>
      <c r="G1071" s="89"/>
      <c r="H1071" s="89"/>
      <c r="I1071" s="89"/>
      <c r="J1071" s="89"/>
    </row>
    <row r="1072" spans="4:10" x14ac:dyDescent="0.2">
      <c r="D1072" s="88"/>
      <c r="E1072" s="89"/>
      <c r="F1072" s="89"/>
      <c r="G1072" s="89"/>
      <c r="H1072" s="89"/>
      <c r="I1072" s="89"/>
      <c r="J1072" s="89"/>
    </row>
    <row r="1073" spans="4:10" x14ac:dyDescent="0.2">
      <c r="D1073" s="88"/>
      <c r="E1073" s="89"/>
      <c r="F1073" s="89"/>
      <c r="G1073" s="89"/>
      <c r="H1073" s="89"/>
      <c r="I1073" s="89"/>
      <c r="J1073" s="89"/>
    </row>
    <row r="1074" spans="4:10" x14ac:dyDescent="0.2">
      <c r="D1074" s="88"/>
      <c r="E1074" s="89"/>
      <c r="F1074" s="89"/>
      <c r="G1074" s="89"/>
      <c r="H1074" s="89"/>
      <c r="I1074" s="89"/>
      <c r="J1074" s="89"/>
    </row>
    <row r="1075" spans="4:10" x14ac:dyDescent="0.2">
      <c r="D1075" s="88"/>
      <c r="E1075" s="89"/>
      <c r="F1075" s="89"/>
      <c r="G1075" s="89"/>
      <c r="H1075" s="89"/>
      <c r="I1075" s="89"/>
      <c r="J1075" s="89"/>
    </row>
    <row r="1076" spans="4:10" x14ac:dyDescent="0.2">
      <c r="D1076" s="88"/>
      <c r="E1076" s="89"/>
      <c r="F1076" s="89"/>
      <c r="G1076" s="89"/>
      <c r="H1076" s="89"/>
      <c r="I1076" s="89"/>
      <c r="J1076" s="89"/>
    </row>
    <row r="1077" spans="4:10" x14ac:dyDescent="0.2">
      <c r="D1077" s="88"/>
      <c r="E1077" s="89"/>
      <c r="F1077" s="89"/>
      <c r="G1077" s="89"/>
      <c r="H1077" s="89"/>
      <c r="I1077" s="89"/>
      <c r="J1077" s="89"/>
    </row>
    <row r="1078" spans="4:10" x14ac:dyDescent="0.2">
      <c r="D1078" s="88"/>
      <c r="E1078" s="89"/>
      <c r="F1078" s="89"/>
      <c r="G1078" s="89"/>
      <c r="H1078" s="89"/>
      <c r="I1078" s="89"/>
      <c r="J1078" s="89"/>
    </row>
    <row r="1079" spans="4:10" x14ac:dyDescent="0.2">
      <c r="D1079" s="88"/>
      <c r="E1079" s="89"/>
      <c r="F1079" s="89"/>
      <c r="G1079" s="89"/>
      <c r="H1079" s="89"/>
      <c r="I1079" s="89"/>
      <c r="J1079" s="89"/>
    </row>
    <row r="1080" spans="4:10" x14ac:dyDescent="0.2">
      <c r="D1080" s="88"/>
      <c r="E1080" s="89"/>
      <c r="F1080" s="89"/>
      <c r="G1080" s="89"/>
      <c r="H1080" s="89"/>
      <c r="I1080" s="89"/>
      <c r="J1080" s="89"/>
    </row>
    <row r="1081" spans="4:10" x14ac:dyDescent="0.2">
      <c r="D1081" s="88"/>
      <c r="E1081" s="89"/>
      <c r="F1081" s="89"/>
      <c r="G1081" s="89"/>
      <c r="H1081" s="89"/>
      <c r="I1081" s="89"/>
      <c r="J1081" s="89"/>
    </row>
    <row r="1082" spans="4:10" x14ac:dyDescent="0.2">
      <c r="D1082" s="88"/>
      <c r="E1082" s="89"/>
      <c r="F1082" s="89"/>
      <c r="G1082" s="89"/>
      <c r="H1082" s="89"/>
      <c r="I1082" s="89"/>
      <c r="J1082" s="89"/>
    </row>
    <row r="1083" spans="4:10" x14ac:dyDescent="0.2">
      <c r="D1083" s="88"/>
      <c r="E1083" s="89"/>
      <c r="F1083" s="89"/>
      <c r="G1083" s="89"/>
      <c r="H1083" s="89"/>
      <c r="I1083" s="89"/>
      <c r="J1083" s="89"/>
    </row>
    <row r="1084" spans="4:10" x14ac:dyDescent="0.2">
      <c r="D1084" s="88"/>
      <c r="E1084" s="89"/>
      <c r="F1084" s="89"/>
      <c r="G1084" s="89"/>
      <c r="H1084" s="89"/>
      <c r="I1084" s="89"/>
      <c r="J1084" s="89"/>
    </row>
    <row r="1085" spans="4:10" x14ac:dyDescent="0.2">
      <c r="D1085" s="88"/>
      <c r="E1085" s="89"/>
      <c r="F1085" s="89"/>
      <c r="G1085" s="89"/>
      <c r="H1085" s="89"/>
      <c r="I1085" s="89"/>
      <c r="J1085" s="89"/>
    </row>
    <row r="1086" spans="4:10" x14ac:dyDescent="0.2">
      <c r="D1086" s="88"/>
      <c r="E1086" s="89"/>
      <c r="F1086" s="89"/>
      <c r="G1086" s="89"/>
      <c r="H1086" s="89"/>
      <c r="I1086" s="89"/>
      <c r="J1086" s="89"/>
    </row>
    <row r="1087" spans="4:10" x14ac:dyDescent="0.2">
      <c r="D1087" s="88"/>
      <c r="E1087" s="89"/>
      <c r="F1087" s="89"/>
      <c r="G1087" s="89"/>
      <c r="H1087" s="89"/>
      <c r="I1087" s="89"/>
      <c r="J1087" s="89"/>
    </row>
    <row r="1088" spans="4:10" x14ac:dyDescent="0.2">
      <c r="D1088" s="88"/>
      <c r="E1088" s="89"/>
      <c r="F1088" s="89"/>
      <c r="G1088" s="89"/>
      <c r="H1088" s="89"/>
      <c r="I1088" s="89"/>
      <c r="J1088" s="89"/>
    </row>
    <row r="1089" spans="4:10" x14ac:dyDescent="0.2">
      <c r="D1089" s="88"/>
      <c r="E1089" s="89"/>
      <c r="F1089" s="89"/>
      <c r="G1089" s="89"/>
      <c r="H1089" s="89"/>
      <c r="I1089" s="89"/>
      <c r="J1089" s="89"/>
    </row>
    <row r="1090" spans="4:10" x14ac:dyDescent="0.2">
      <c r="D1090" s="88"/>
      <c r="E1090" s="89"/>
      <c r="F1090" s="89"/>
      <c r="G1090" s="89"/>
      <c r="H1090" s="89"/>
      <c r="I1090" s="89"/>
      <c r="J1090" s="89"/>
    </row>
    <row r="1091" spans="4:10" x14ac:dyDescent="0.2">
      <c r="D1091" s="88"/>
      <c r="E1091" s="89"/>
      <c r="F1091" s="89"/>
      <c r="G1091" s="89"/>
      <c r="H1091" s="89"/>
      <c r="I1091" s="89"/>
      <c r="J1091" s="89"/>
    </row>
    <row r="1092" spans="4:10" x14ac:dyDescent="0.2">
      <c r="D1092" s="88"/>
      <c r="E1092" s="89"/>
      <c r="F1092" s="89"/>
      <c r="G1092" s="89"/>
      <c r="H1092" s="89"/>
      <c r="I1092" s="89"/>
      <c r="J1092" s="89"/>
    </row>
    <row r="1093" spans="4:10" x14ac:dyDescent="0.2">
      <c r="D1093" s="88"/>
      <c r="E1093" s="89"/>
      <c r="F1093" s="89"/>
      <c r="G1093" s="89"/>
      <c r="H1093" s="89"/>
      <c r="I1093" s="89"/>
      <c r="J1093" s="89"/>
    </row>
    <row r="1094" spans="4:10" x14ac:dyDescent="0.2">
      <c r="D1094" s="88"/>
      <c r="E1094" s="89"/>
      <c r="F1094" s="89"/>
      <c r="G1094" s="89"/>
      <c r="H1094" s="89"/>
      <c r="I1094" s="89"/>
      <c r="J1094" s="89"/>
    </row>
    <row r="1095" spans="4:10" x14ac:dyDescent="0.2">
      <c r="D1095" s="88"/>
      <c r="E1095" s="89"/>
      <c r="F1095" s="89"/>
      <c r="G1095" s="89"/>
      <c r="H1095" s="89"/>
      <c r="I1095" s="89"/>
      <c r="J1095" s="89"/>
    </row>
    <row r="1096" spans="4:10" x14ac:dyDescent="0.2">
      <c r="D1096" s="88"/>
      <c r="E1096" s="89"/>
      <c r="F1096" s="89"/>
      <c r="G1096" s="89"/>
      <c r="H1096" s="89"/>
      <c r="I1096" s="89"/>
      <c r="J1096" s="89"/>
    </row>
    <row r="1097" spans="4:10" x14ac:dyDescent="0.2">
      <c r="D1097" s="88"/>
      <c r="E1097" s="89"/>
      <c r="F1097" s="89"/>
      <c r="G1097" s="89"/>
      <c r="H1097" s="89"/>
      <c r="I1097" s="89"/>
      <c r="J1097" s="89"/>
    </row>
    <row r="1098" spans="4:10" x14ac:dyDescent="0.2">
      <c r="D1098" s="88"/>
      <c r="E1098" s="89"/>
      <c r="F1098" s="89"/>
      <c r="G1098" s="89"/>
      <c r="H1098" s="89"/>
      <c r="I1098" s="89"/>
      <c r="J1098" s="89"/>
    </row>
    <row r="1099" spans="4:10" x14ac:dyDescent="0.2">
      <c r="D1099" s="88"/>
      <c r="E1099" s="89"/>
      <c r="F1099" s="89"/>
      <c r="G1099" s="89"/>
      <c r="H1099" s="89"/>
      <c r="I1099" s="89"/>
      <c r="J1099" s="89"/>
    </row>
    <row r="1100" spans="4:10" x14ac:dyDescent="0.2">
      <c r="D1100" s="88"/>
      <c r="E1100" s="89"/>
      <c r="F1100" s="89"/>
      <c r="G1100" s="89"/>
      <c r="H1100" s="89"/>
      <c r="I1100" s="89"/>
      <c r="J1100" s="89"/>
    </row>
    <row r="1101" spans="4:10" x14ac:dyDescent="0.2">
      <c r="D1101" s="88"/>
      <c r="E1101" s="89"/>
      <c r="F1101" s="89"/>
      <c r="G1101" s="89"/>
      <c r="H1101" s="89"/>
      <c r="I1101" s="89"/>
      <c r="J1101" s="89"/>
    </row>
    <row r="1102" spans="4:10" x14ac:dyDescent="0.2">
      <c r="D1102" s="88"/>
      <c r="E1102" s="89"/>
      <c r="F1102" s="89"/>
      <c r="G1102" s="89"/>
      <c r="H1102" s="89"/>
      <c r="I1102" s="89"/>
      <c r="J1102" s="89"/>
    </row>
    <row r="1103" spans="4:10" x14ac:dyDescent="0.2">
      <c r="D1103" s="88"/>
      <c r="E1103" s="89"/>
      <c r="F1103" s="89"/>
      <c r="G1103" s="89"/>
      <c r="H1103" s="89"/>
      <c r="I1103" s="89"/>
      <c r="J1103" s="89"/>
    </row>
    <row r="1104" spans="4:10" x14ac:dyDescent="0.2">
      <c r="D1104" s="88"/>
      <c r="E1104" s="89"/>
      <c r="F1104" s="89"/>
      <c r="G1104" s="89"/>
      <c r="H1104" s="89"/>
      <c r="I1104" s="89"/>
      <c r="J1104" s="89"/>
    </row>
    <row r="1105" spans="4:10" x14ac:dyDescent="0.2">
      <c r="D1105" s="88"/>
      <c r="E1105" s="89"/>
      <c r="F1105" s="89"/>
      <c r="G1105" s="89"/>
      <c r="H1105" s="89"/>
      <c r="I1105" s="89"/>
      <c r="J1105" s="89"/>
    </row>
    <row r="1106" spans="4:10" x14ac:dyDescent="0.2">
      <c r="D1106" s="88"/>
      <c r="E1106" s="89"/>
      <c r="F1106" s="89"/>
      <c r="G1106" s="89"/>
      <c r="H1106" s="89"/>
      <c r="I1106" s="89"/>
      <c r="J1106" s="89"/>
    </row>
    <row r="1107" spans="4:10" x14ac:dyDescent="0.2">
      <c r="D1107" s="88"/>
      <c r="E1107" s="89"/>
      <c r="F1107" s="89"/>
      <c r="G1107" s="89"/>
      <c r="H1107" s="89"/>
      <c r="I1107" s="89"/>
      <c r="J1107" s="89"/>
    </row>
    <row r="1108" spans="4:10" x14ac:dyDescent="0.2">
      <c r="D1108" s="88"/>
      <c r="E1108" s="89"/>
      <c r="F1108" s="89"/>
      <c r="G1108" s="89"/>
      <c r="H1108" s="89"/>
      <c r="I1108" s="89"/>
      <c r="J1108" s="89"/>
    </row>
    <row r="1109" spans="4:10" x14ac:dyDescent="0.2">
      <c r="D1109" s="88"/>
      <c r="E1109" s="89"/>
      <c r="F1109" s="89"/>
      <c r="G1109" s="89"/>
      <c r="H1109" s="89"/>
      <c r="I1109" s="89"/>
      <c r="J1109" s="89"/>
    </row>
    <row r="1110" spans="4:10" x14ac:dyDescent="0.2">
      <c r="D1110" s="88"/>
      <c r="E1110" s="89"/>
      <c r="F1110" s="89"/>
      <c r="G1110" s="89"/>
      <c r="H1110" s="89"/>
      <c r="I1110" s="89"/>
      <c r="J1110" s="89"/>
    </row>
    <row r="1111" spans="4:10" x14ac:dyDescent="0.2">
      <c r="D1111" s="88"/>
      <c r="E1111" s="89"/>
      <c r="F1111" s="89"/>
      <c r="G1111" s="89"/>
      <c r="H1111" s="89"/>
      <c r="I1111" s="89"/>
      <c r="J1111" s="89"/>
    </row>
    <row r="1112" spans="4:10" x14ac:dyDescent="0.2">
      <c r="D1112" s="88"/>
      <c r="E1112" s="89"/>
      <c r="F1112" s="89"/>
      <c r="G1112" s="89"/>
      <c r="H1112" s="89"/>
      <c r="I1112" s="89"/>
      <c r="J1112" s="89"/>
    </row>
    <row r="1113" spans="4:10" x14ac:dyDescent="0.2">
      <c r="D1113" s="88"/>
      <c r="E1113" s="89"/>
      <c r="F1113" s="89"/>
      <c r="G1113" s="89"/>
      <c r="H1113" s="89"/>
      <c r="I1113" s="89"/>
      <c r="J1113" s="89"/>
    </row>
    <row r="1114" spans="4:10" x14ac:dyDescent="0.2">
      <c r="D1114" s="88"/>
      <c r="E1114" s="89"/>
      <c r="F1114" s="89"/>
      <c r="G1114" s="89"/>
      <c r="H1114" s="89"/>
      <c r="I1114" s="89"/>
      <c r="J1114" s="89"/>
    </row>
    <row r="1115" spans="4:10" x14ac:dyDescent="0.2">
      <c r="D1115" s="88"/>
      <c r="E1115" s="89"/>
      <c r="F1115" s="89"/>
      <c r="G1115" s="89"/>
      <c r="H1115" s="89"/>
      <c r="I1115" s="89"/>
      <c r="J1115" s="89"/>
    </row>
    <row r="1116" spans="4:10" x14ac:dyDescent="0.2">
      <c r="D1116" s="88"/>
      <c r="E1116" s="89"/>
      <c r="F1116" s="89"/>
      <c r="G1116" s="89"/>
      <c r="H1116" s="89"/>
      <c r="I1116" s="89"/>
      <c r="J1116" s="89"/>
    </row>
    <row r="1117" spans="4:10" x14ac:dyDescent="0.2">
      <c r="D1117" s="88"/>
      <c r="E1117" s="89"/>
      <c r="F1117" s="89"/>
      <c r="G1117" s="89"/>
      <c r="H1117" s="89"/>
      <c r="I1117" s="89"/>
      <c r="J1117" s="89"/>
    </row>
    <row r="1118" spans="4:10" x14ac:dyDescent="0.2">
      <c r="D1118" s="88"/>
      <c r="E1118" s="89"/>
      <c r="F1118" s="89"/>
      <c r="G1118" s="89"/>
      <c r="H1118" s="89"/>
      <c r="I1118" s="89"/>
      <c r="J1118" s="89"/>
    </row>
    <row r="1119" spans="4:10" x14ac:dyDescent="0.2">
      <c r="D1119" s="88"/>
      <c r="E1119" s="89"/>
      <c r="F1119" s="89"/>
      <c r="G1119" s="89"/>
      <c r="H1119" s="89"/>
      <c r="I1119" s="89"/>
      <c r="J1119" s="89"/>
    </row>
    <row r="1120" spans="4:10" x14ac:dyDescent="0.2">
      <c r="D1120" s="88"/>
      <c r="E1120" s="89"/>
      <c r="F1120" s="89"/>
      <c r="G1120" s="89"/>
      <c r="H1120" s="89"/>
      <c r="I1120" s="89"/>
      <c r="J1120" s="89"/>
    </row>
    <row r="1121" spans="4:10" x14ac:dyDescent="0.2">
      <c r="D1121" s="88"/>
      <c r="E1121" s="89"/>
      <c r="F1121" s="89"/>
      <c r="G1121" s="89"/>
      <c r="H1121" s="89"/>
      <c r="I1121" s="89"/>
      <c r="J1121" s="89"/>
    </row>
    <row r="1122" spans="4:10" x14ac:dyDescent="0.2">
      <c r="D1122" s="88"/>
      <c r="E1122" s="89"/>
      <c r="F1122" s="89"/>
      <c r="G1122" s="89"/>
      <c r="H1122" s="89"/>
      <c r="I1122" s="89"/>
      <c r="J1122" s="89"/>
    </row>
    <row r="1123" spans="4:10" x14ac:dyDescent="0.2">
      <c r="D1123" s="88"/>
      <c r="E1123" s="89"/>
      <c r="F1123" s="89"/>
      <c r="G1123" s="89"/>
      <c r="H1123" s="89"/>
      <c r="I1123" s="89"/>
      <c r="J1123" s="89"/>
    </row>
    <row r="1124" spans="4:10" x14ac:dyDescent="0.2">
      <c r="D1124" s="88"/>
      <c r="E1124" s="89"/>
      <c r="F1124" s="89"/>
      <c r="G1124" s="89"/>
      <c r="H1124" s="89"/>
      <c r="I1124" s="89"/>
      <c r="J1124" s="89"/>
    </row>
    <row r="1125" spans="4:10" x14ac:dyDescent="0.2">
      <c r="D1125" s="88"/>
      <c r="E1125" s="89"/>
      <c r="F1125" s="89"/>
      <c r="G1125" s="89"/>
      <c r="H1125" s="89"/>
      <c r="I1125" s="89"/>
      <c r="J1125" s="89"/>
    </row>
    <row r="1126" spans="4:10" x14ac:dyDescent="0.2">
      <c r="D1126" s="88"/>
      <c r="E1126" s="89"/>
      <c r="F1126" s="89"/>
      <c r="G1126" s="89"/>
      <c r="H1126" s="89"/>
      <c r="I1126" s="89"/>
      <c r="J1126" s="89"/>
    </row>
    <row r="1127" spans="4:10" x14ac:dyDescent="0.2">
      <c r="D1127" s="88"/>
      <c r="E1127" s="89"/>
      <c r="F1127" s="89"/>
      <c r="G1127" s="89"/>
      <c r="H1127" s="89"/>
      <c r="I1127" s="89"/>
      <c r="J1127" s="89"/>
    </row>
    <row r="1128" spans="4:10" x14ac:dyDescent="0.2">
      <c r="D1128" s="88"/>
      <c r="E1128" s="89"/>
      <c r="F1128" s="89"/>
      <c r="G1128" s="89"/>
      <c r="H1128" s="89"/>
      <c r="I1128" s="89"/>
      <c r="J1128" s="89"/>
    </row>
    <row r="1129" spans="4:10" x14ac:dyDescent="0.2">
      <c r="D1129" s="88"/>
      <c r="E1129" s="89"/>
      <c r="F1129" s="89"/>
      <c r="G1129" s="89"/>
      <c r="H1129" s="89"/>
      <c r="I1129" s="89"/>
      <c r="J1129" s="89"/>
    </row>
    <row r="1130" spans="4:10" x14ac:dyDescent="0.2">
      <c r="D1130" s="88"/>
      <c r="E1130" s="89"/>
      <c r="F1130" s="89"/>
      <c r="G1130" s="89"/>
      <c r="H1130" s="89"/>
      <c r="I1130" s="89"/>
      <c r="J1130" s="89"/>
    </row>
    <row r="1131" spans="4:10" x14ac:dyDescent="0.2">
      <c r="D1131" s="88"/>
      <c r="E1131" s="89"/>
      <c r="F1131" s="89"/>
      <c r="G1131" s="89"/>
      <c r="H1131" s="89"/>
      <c r="I1131" s="89"/>
      <c r="J1131" s="89"/>
    </row>
    <row r="1132" spans="4:10" x14ac:dyDescent="0.2">
      <c r="D1132" s="88"/>
      <c r="E1132" s="89"/>
      <c r="F1132" s="89"/>
      <c r="G1132" s="89"/>
      <c r="H1132" s="89"/>
      <c r="I1132" s="89"/>
      <c r="J1132" s="89"/>
    </row>
    <row r="1133" spans="4:10" x14ac:dyDescent="0.2">
      <c r="D1133" s="88"/>
      <c r="E1133" s="89"/>
      <c r="F1133" s="89"/>
      <c r="G1133" s="89"/>
      <c r="H1133" s="89"/>
      <c r="I1133" s="89"/>
      <c r="J1133" s="89"/>
    </row>
    <row r="1134" spans="4:10" x14ac:dyDescent="0.2">
      <c r="D1134" s="88"/>
      <c r="E1134" s="89"/>
      <c r="F1134" s="89"/>
      <c r="G1134" s="89"/>
      <c r="H1134" s="89"/>
      <c r="I1134" s="89"/>
      <c r="J1134" s="89"/>
    </row>
    <row r="1135" spans="4:10" x14ac:dyDescent="0.2">
      <c r="D1135" s="88"/>
      <c r="E1135" s="89"/>
      <c r="F1135" s="89"/>
      <c r="G1135" s="89"/>
      <c r="H1135" s="89"/>
      <c r="I1135" s="89"/>
      <c r="J1135" s="89"/>
    </row>
    <row r="1136" spans="4:10" x14ac:dyDescent="0.2">
      <c r="D1136" s="88"/>
      <c r="E1136" s="89"/>
      <c r="F1136" s="89"/>
      <c r="G1136" s="89"/>
      <c r="H1136" s="89"/>
      <c r="I1136" s="89"/>
      <c r="J1136" s="89"/>
    </row>
    <row r="1137" spans="4:10" x14ac:dyDescent="0.2">
      <c r="D1137" s="88"/>
      <c r="E1137" s="89"/>
      <c r="F1137" s="89"/>
      <c r="G1137" s="89"/>
      <c r="H1137" s="89"/>
      <c r="I1137" s="89"/>
      <c r="J1137" s="89"/>
    </row>
    <row r="1138" spans="4:10" x14ac:dyDescent="0.2">
      <c r="D1138" s="88"/>
      <c r="E1138" s="89"/>
      <c r="F1138" s="89"/>
      <c r="G1138" s="89"/>
      <c r="H1138" s="89"/>
      <c r="I1138" s="89"/>
      <c r="J1138" s="89"/>
    </row>
    <row r="1139" spans="4:10" x14ac:dyDescent="0.2">
      <c r="D1139" s="88"/>
      <c r="E1139" s="89"/>
      <c r="F1139" s="89"/>
      <c r="G1139" s="89"/>
      <c r="H1139" s="89"/>
      <c r="I1139" s="89"/>
      <c r="J1139" s="89"/>
    </row>
    <row r="1140" spans="4:10" x14ac:dyDescent="0.2">
      <c r="D1140" s="88"/>
      <c r="E1140" s="89"/>
      <c r="F1140" s="89"/>
      <c r="G1140" s="89"/>
      <c r="H1140" s="89"/>
      <c r="I1140" s="89"/>
      <c r="J1140" s="89"/>
    </row>
    <row r="1141" spans="4:10" x14ac:dyDescent="0.2">
      <c r="D1141" s="88"/>
      <c r="E1141" s="89"/>
      <c r="F1141" s="89"/>
      <c r="G1141" s="89"/>
      <c r="H1141" s="89"/>
      <c r="I1141" s="89"/>
      <c r="J1141" s="89"/>
    </row>
    <row r="1142" spans="4:10" x14ac:dyDescent="0.2">
      <c r="D1142" s="88"/>
      <c r="E1142" s="89"/>
      <c r="F1142" s="89"/>
      <c r="G1142" s="89"/>
      <c r="H1142" s="89"/>
      <c r="I1142" s="89"/>
      <c r="J1142" s="89"/>
    </row>
    <row r="1143" spans="4:10" x14ac:dyDescent="0.2">
      <c r="D1143" s="88"/>
      <c r="E1143" s="89"/>
      <c r="F1143" s="89"/>
      <c r="G1143" s="89"/>
      <c r="H1143" s="89"/>
      <c r="I1143" s="89"/>
      <c r="J1143" s="89"/>
    </row>
    <row r="1144" spans="4:10" x14ac:dyDescent="0.2">
      <c r="D1144" s="88"/>
      <c r="E1144" s="89"/>
      <c r="F1144" s="89"/>
      <c r="G1144" s="89"/>
      <c r="H1144" s="89"/>
      <c r="I1144" s="89"/>
      <c r="J1144" s="89"/>
    </row>
    <row r="1145" spans="4:10" x14ac:dyDescent="0.2">
      <c r="D1145" s="88"/>
      <c r="E1145" s="89"/>
      <c r="F1145" s="89"/>
      <c r="G1145" s="89"/>
      <c r="H1145" s="89"/>
      <c r="I1145" s="89"/>
      <c r="J1145" s="89"/>
    </row>
    <row r="1146" spans="4:10" x14ac:dyDescent="0.2">
      <c r="D1146" s="88"/>
      <c r="E1146" s="89"/>
      <c r="F1146" s="89"/>
      <c r="G1146" s="89"/>
      <c r="H1146" s="89"/>
      <c r="I1146" s="89"/>
      <c r="J1146" s="89"/>
    </row>
    <row r="1147" spans="4:10" x14ac:dyDescent="0.2">
      <c r="D1147" s="88"/>
      <c r="E1147" s="89"/>
      <c r="F1147" s="89"/>
      <c r="G1147" s="89"/>
      <c r="H1147" s="89"/>
      <c r="I1147" s="89"/>
      <c r="J1147" s="89"/>
    </row>
    <row r="1148" spans="4:10" x14ac:dyDescent="0.2">
      <c r="D1148" s="88"/>
      <c r="E1148" s="89"/>
      <c r="F1148" s="89"/>
      <c r="G1148" s="89"/>
      <c r="H1148" s="89"/>
      <c r="I1148" s="89"/>
      <c r="J1148" s="89"/>
    </row>
    <row r="1149" spans="4:10" x14ac:dyDescent="0.2">
      <c r="D1149" s="88"/>
      <c r="E1149" s="89"/>
      <c r="F1149" s="89"/>
      <c r="G1149" s="89"/>
      <c r="H1149" s="89"/>
      <c r="I1149" s="89"/>
      <c r="J1149" s="89"/>
    </row>
    <row r="1150" spans="4:10" x14ac:dyDescent="0.2">
      <c r="D1150" s="88"/>
      <c r="E1150" s="89"/>
      <c r="F1150" s="89"/>
      <c r="G1150" s="89"/>
      <c r="H1150" s="89"/>
      <c r="I1150" s="89"/>
      <c r="J1150" s="89"/>
    </row>
    <row r="1151" spans="4:10" x14ac:dyDescent="0.2">
      <c r="D1151" s="88"/>
      <c r="E1151" s="89"/>
      <c r="F1151" s="89"/>
      <c r="G1151" s="89"/>
      <c r="H1151" s="89"/>
      <c r="I1151" s="89"/>
      <c r="J1151" s="89"/>
    </row>
    <row r="1152" spans="4:10" x14ac:dyDescent="0.2">
      <c r="D1152" s="88"/>
      <c r="E1152" s="89"/>
      <c r="F1152" s="89"/>
      <c r="G1152" s="89"/>
      <c r="H1152" s="89"/>
      <c r="I1152" s="89"/>
      <c r="J1152" s="89"/>
    </row>
    <row r="1153" spans="4:10" x14ac:dyDescent="0.2">
      <c r="D1153" s="88"/>
      <c r="E1153" s="89"/>
      <c r="F1153" s="89"/>
      <c r="G1153" s="89"/>
      <c r="H1153" s="89"/>
      <c r="I1153" s="89"/>
      <c r="J1153" s="89"/>
    </row>
    <row r="1154" spans="4:10" x14ac:dyDescent="0.2">
      <c r="D1154" s="88"/>
      <c r="E1154" s="89"/>
      <c r="F1154" s="89"/>
      <c r="G1154" s="89"/>
      <c r="H1154" s="89"/>
      <c r="I1154" s="89"/>
      <c r="J1154" s="89"/>
    </row>
    <row r="1155" spans="4:10" x14ac:dyDescent="0.2">
      <c r="D1155" s="88"/>
      <c r="E1155" s="89"/>
      <c r="F1155" s="89"/>
      <c r="G1155" s="89"/>
      <c r="H1155" s="89"/>
      <c r="I1155" s="89"/>
      <c r="J1155" s="89"/>
    </row>
    <row r="1156" spans="4:10" x14ac:dyDescent="0.2">
      <c r="D1156" s="88"/>
      <c r="E1156" s="89"/>
      <c r="F1156" s="89"/>
      <c r="G1156" s="89"/>
      <c r="H1156" s="89"/>
      <c r="I1156" s="89"/>
      <c r="J1156" s="89"/>
    </row>
    <row r="1157" spans="4:10" x14ac:dyDescent="0.2">
      <c r="D1157" s="88"/>
      <c r="E1157" s="89"/>
      <c r="F1157" s="89"/>
      <c r="G1157" s="89"/>
      <c r="H1157" s="89"/>
      <c r="I1157" s="89"/>
      <c r="J1157" s="89"/>
    </row>
    <row r="1158" spans="4:10" x14ac:dyDescent="0.2">
      <c r="D1158" s="88"/>
      <c r="E1158" s="89"/>
      <c r="F1158" s="89"/>
      <c r="G1158" s="89"/>
      <c r="H1158" s="89"/>
      <c r="I1158" s="89"/>
      <c r="J1158" s="89"/>
    </row>
    <row r="1159" spans="4:10" x14ac:dyDescent="0.2">
      <c r="D1159" s="88"/>
      <c r="E1159" s="89"/>
      <c r="F1159" s="89"/>
      <c r="G1159" s="89"/>
      <c r="H1159" s="89"/>
      <c r="I1159" s="89"/>
      <c r="J1159" s="89"/>
    </row>
    <row r="1160" spans="4:10" x14ac:dyDescent="0.2">
      <c r="D1160" s="88"/>
      <c r="E1160" s="89"/>
      <c r="F1160" s="89"/>
      <c r="G1160" s="89"/>
      <c r="H1160" s="89"/>
      <c r="I1160" s="89"/>
      <c r="J1160" s="89"/>
    </row>
    <row r="1161" spans="4:10" x14ac:dyDescent="0.2">
      <c r="D1161" s="88"/>
      <c r="E1161" s="89"/>
      <c r="F1161" s="89"/>
      <c r="G1161" s="89"/>
      <c r="H1161" s="89"/>
      <c r="I1161" s="89"/>
      <c r="J1161" s="89"/>
    </row>
    <row r="1162" spans="4:10" x14ac:dyDescent="0.2">
      <c r="D1162" s="88"/>
      <c r="E1162" s="89"/>
      <c r="F1162" s="89"/>
      <c r="G1162" s="89"/>
      <c r="H1162" s="89"/>
      <c r="I1162" s="89"/>
      <c r="J1162" s="89"/>
    </row>
    <row r="1163" spans="4:10" x14ac:dyDescent="0.2">
      <c r="D1163" s="88"/>
      <c r="E1163" s="89"/>
      <c r="F1163" s="89"/>
      <c r="G1163" s="89"/>
      <c r="H1163" s="89"/>
      <c r="I1163" s="89"/>
      <c r="J1163" s="89"/>
    </row>
    <row r="1164" spans="4:10" x14ac:dyDescent="0.2">
      <c r="D1164" s="88"/>
      <c r="E1164" s="89"/>
      <c r="F1164" s="89"/>
      <c r="G1164" s="89"/>
      <c r="H1164" s="89"/>
      <c r="I1164" s="89"/>
      <c r="J1164" s="89"/>
    </row>
    <row r="1165" spans="4:10" x14ac:dyDescent="0.2">
      <c r="D1165" s="88"/>
      <c r="E1165" s="89"/>
      <c r="F1165" s="89"/>
      <c r="G1165" s="89"/>
      <c r="H1165" s="89"/>
      <c r="I1165" s="89"/>
      <c r="J1165" s="89"/>
    </row>
    <row r="1166" spans="4:10" x14ac:dyDescent="0.2">
      <c r="D1166" s="88"/>
      <c r="E1166" s="89"/>
      <c r="F1166" s="89"/>
      <c r="G1166" s="89"/>
      <c r="H1166" s="89"/>
      <c r="I1166" s="89"/>
      <c r="J1166" s="89"/>
    </row>
    <row r="1167" spans="4:10" x14ac:dyDescent="0.2">
      <c r="D1167" s="88"/>
      <c r="E1167" s="89"/>
      <c r="F1167" s="89"/>
      <c r="G1167" s="89"/>
      <c r="H1167" s="89"/>
      <c r="I1167" s="89"/>
      <c r="J1167" s="89"/>
    </row>
    <row r="1168" spans="4:10" x14ac:dyDescent="0.2">
      <c r="D1168" s="88"/>
      <c r="E1168" s="89"/>
      <c r="F1168" s="89"/>
      <c r="G1168" s="89"/>
      <c r="H1168" s="89"/>
      <c r="I1168" s="89"/>
      <c r="J1168" s="89"/>
    </row>
    <row r="1169" spans="4:10" x14ac:dyDescent="0.2">
      <c r="D1169" s="88"/>
      <c r="E1169" s="89"/>
      <c r="F1169" s="89"/>
      <c r="G1169" s="89"/>
      <c r="H1169" s="89"/>
      <c r="I1169" s="89"/>
      <c r="J1169" s="89"/>
    </row>
    <row r="1170" spans="4:10" x14ac:dyDescent="0.2">
      <c r="D1170" s="88"/>
      <c r="E1170" s="89"/>
      <c r="F1170" s="89"/>
      <c r="G1170" s="89"/>
      <c r="H1170" s="89"/>
      <c r="I1170" s="89"/>
      <c r="J1170" s="89"/>
    </row>
    <row r="1171" spans="4:10" x14ac:dyDescent="0.2">
      <c r="D1171" s="88"/>
      <c r="E1171" s="89"/>
      <c r="F1171" s="89"/>
      <c r="G1171" s="89"/>
      <c r="H1171" s="89"/>
      <c r="I1171" s="89"/>
      <c r="J1171" s="89"/>
    </row>
    <row r="1172" spans="4:10" x14ac:dyDescent="0.2">
      <c r="D1172" s="88"/>
      <c r="E1172" s="89"/>
      <c r="F1172" s="89"/>
      <c r="G1172" s="89"/>
      <c r="H1172" s="89"/>
      <c r="I1172" s="89"/>
      <c r="J1172" s="89"/>
    </row>
    <row r="1173" spans="4:10" x14ac:dyDescent="0.2">
      <c r="D1173" s="88"/>
      <c r="E1173" s="89"/>
      <c r="F1173" s="89"/>
      <c r="G1173" s="89"/>
      <c r="H1173" s="89"/>
      <c r="I1173" s="89"/>
      <c r="J1173" s="89"/>
    </row>
    <row r="1174" spans="4:10" x14ac:dyDescent="0.2">
      <c r="D1174" s="88"/>
      <c r="E1174" s="89"/>
      <c r="F1174" s="89"/>
      <c r="G1174" s="89"/>
      <c r="H1174" s="89"/>
      <c r="I1174" s="89"/>
      <c r="J1174" s="89"/>
    </row>
    <row r="1175" spans="4:10" x14ac:dyDescent="0.2">
      <c r="D1175" s="88"/>
      <c r="E1175" s="89"/>
      <c r="F1175" s="89"/>
      <c r="G1175" s="89"/>
      <c r="H1175" s="89"/>
      <c r="I1175" s="89"/>
      <c r="J1175" s="89"/>
    </row>
    <row r="1176" spans="4:10" x14ac:dyDescent="0.2">
      <c r="D1176" s="88"/>
      <c r="E1176" s="89"/>
      <c r="F1176" s="89"/>
      <c r="G1176" s="89"/>
      <c r="H1176" s="89"/>
      <c r="I1176" s="89"/>
      <c r="J1176" s="89"/>
    </row>
    <row r="1177" spans="4:10" x14ac:dyDescent="0.2">
      <c r="D1177" s="88"/>
      <c r="E1177" s="89"/>
      <c r="F1177" s="89"/>
      <c r="G1177" s="89"/>
      <c r="H1177" s="89"/>
      <c r="I1177" s="89"/>
      <c r="J1177" s="89"/>
    </row>
    <row r="1178" spans="4:10" x14ac:dyDescent="0.2">
      <c r="D1178" s="88"/>
      <c r="E1178" s="89"/>
      <c r="F1178" s="89"/>
      <c r="G1178" s="89"/>
      <c r="H1178" s="89"/>
      <c r="I1178" s="89"/>
      <c r="J1178" s="89"/>
    </row>
    <row r="1179" spans="4:10" x14ac:dyDescent="0.2">
      <c r="D1179" s="88"/>
      <c r="E1179" s="89"/>
      <c r="F1179" s="89"/>
      <c r="G1179" s="89"/>
      <c r="H1179" s="89"/>
      <c r="I1179" s="89"/>
      <c r="J1179" s="89"/>
    </row>
    <row r="1180" spans="4:10" x14ac:dyDescent="0.2">
      <c r="D1180" s="88"/>
      <c r="E1180" s="89"/>
      <c r="F1180" s="89"/>
      <c r="G1180" s="89"/>
      <c r="H1180" s="89"/>
      <c r="I1180" s="89"/>
      <c r="J1180" s="89"/>
    </row>
    <row r="1181" spans="4:10" x14ac:dyDescent="0.2">
      <c r="D1181" s="88"/>
      <c r="E1181" s="89"/>
      <c r="F1181" s="89"/>
      <c r="G1181" s="89"/>
      <c r="H1181" s="89"/>
      <c r="I1181" s="89"/>
      <c r="J1181" s="89"/>
    </row>
    <row r="1182" spans="4:10" x14ac:dyDescent="0.2">
      <c r="D1182" s="88"/>
      <c r="E1182" s="89"/>
      <c r="F1182" s="89"/>
      <c r="G1182" s="89"/>
      <c r="H1182" s="89"/>
      <c r="I1182" s="89"/>
      <c r="J1182" s="89"/>
    </row>
    <row r="1183" spans="4:10" x14ac:dyDescent="0.2">
      <c r="D1183" s="88"/>
      <c r="E1183" s="89"/>
      <c r="F1183" s="89"/>
      <c r="G1183" s="89"/>
      <c r="H1183" s="89"/>
      <c r="I1183" s="89"/>
      <c r="J1183" s="89"/>
    </row>
    <row r="1184" spans="4:10" x14ac:dyDescent="0.2">
      <c r="D1184" s="88"/>
      <c r="E1184" s="89"/>
      <c r="F1184" s="89"/>
      <c r="G1184" s="89"/>
      <c r="H1184" s="89"/>
      <c r="I1184" s="89"/>
      <c r="J1184" s="89"/>
    </row>
    <row r="1185" spans="4:10" x14ac:dyDescent="0.2">
      <c r="D1185" s="88"/>
      <c r="E1185" s="89"/>
      <c r="F1185" s="89"/>
      <c r="G1185" s="89"/>
      <c r="H1185" s="89"/>
      <c r="I1185" s="89"/>
      <c r="J1185" s="89"/>
    </row>
    <row r="1186" spans="4:10" x14ac:dyDescent="0.2">
      <c r="D1186" s="88"/>
      <c r="E1186" s="89"/>
      <c r="F1186" s="89"/>
      <c r="G1186" s="89"/>
      <c r="H1186" s="89"/>
      <c r="I1186" s="89"/>
      <c r="J1186" s="89"/>
    </row>
    <row r="1187" spans="4:10" x14ac:dyDescent="0.2">
      <c r="D1187" s="88"/>
      <c r="E1187" s="89"/>
      <c r="F1187" s="89"/>
      <c r="G1187" s="89"/>
      <c r="H1187" s="89"/>
      <c r="I1187" s="89"/>
      <c r="J1187" s="89"/>
    </row>
    <row r="1188" spans="4:10" x14ac:dyDescent="0.2">
      <c r="D1188" s="88"/>
      <c r="E1188" s="89"/>
      <c r="F1188" s="89"/>
      <c r="G1188" s="89"/>
      <c r="H1188" s="89"/>
      <c r="I1188" s="89"/>
      <c r="J1188" s="89"/>
    </row>
    <row r="1189" spans="4:10" x14ac:dyDescent="0.2">
      <c r="D1189" s="88"/>
      <c r="E1189" s="89"/>
      <c r="F1189" s="89"/>
      <c r="G1189" s="89"/>
      <c r="H1189" s="89"/>
      <c r="I1189" s="89"/>
      <c r="J1189" s="89"/>
    </row>
    <row r="1190" spans="4:10" x14ac:dyDescent="0.2">
      <c r="D1190" s="88"/>
      <c r="E1190" s="89"/>
      <c r="F1190" s="89"/>
      <c r="G1190" s="89"/>
      <c r="H1190" s="89"/>
      <c r="I1190" s="89"/>
      <c r="J1190" s="89"/>
    </row>
    <row r="1191" spans="4:10" x14ac:dyDescent="0.2">
      <c r="D1191" s="88"/>
      <c r="E1191" s="89"/>
      <c r="F1191" s="89"/>
      <c r="G1191" s="89"/>
      <c r="H1191" s="89"/>
      <c r="I1191" s="89"/>
      <c r="J1191" s="89"/>
    </row>
    <row r="1192" spans="4:10" x14ac:dyDescent="0.2">
      <c r="D1192" s="88"/>
      <c r="E1192" s="89"/>
      <c r="F1192" s="89"/>
      <c r="G1192" s="89"/>
      <c r="H1192" s="89"/>
      <c r="I1192" s="89"/>
      <c r="J1192" s="89"/>
    </row>
    <row r="1193" spans="4:10" x14ac:dyDescent="0.2">
      <c r="D1193" s="88"/>
      <c r="E1193" s="89"/>
      <c r="F1193" s="89"/>
      <c r="G1193" s="89"/>
      <c r="H1193" s="89"/>
      <c r="I1193" s="89"/>
      <c r="J1193" s="89"/>
    </row>
    <row r="1194" spans="4:10" x14ac:dyDescent="0.2">
      <c r="D1194" s="88"/>
      <c r="E1194" s="89"/>
      <c r="F1194" s="89"/>
      <c r="G1194" s="89"/>
      <c r="H1194" s="89"/>
      <c r="I1194" s="89"/>
      <c r="J1194" s="89"/>
    </row>
    <row r="1195" spans="4:10" x14ac:dyDescent="0.2">
      <c r="D1195" s="88"/>
      <c r="E1195" s="89"/>
      <c r="F1195" s="89"/>
      <c r="G1195" s="89"/>
      <c r="H1195" s="89"/>
      <c r="I1195" s="89"/>
      <c r="J1195" s="89"/>
    </row>
    <row r="1196" spans="4:10" x14ac:dyDescent="0.2">
      <c r="D1196" s="88"/>
      <c r="E1196" s="89"/>
      <c r="F1196" s="89"/>
      <c r="G1196" s="89"/>
      <c r="H1196" s="89"/>
      <c r="I1196" s="89"/>
      <c r="J1196" s="89"/>
    </row>
    <row r="1197" spans="4:10" x14ac:dyDescent="0.2">
      <c r="D1197" s="88"/>
      <c r="E1197" s="89"/>
      <c r="F1197" s="89"/>
      <c r="G1197" s="89"/>
      <c r="H1197" s="89"/>
      <c r="I1197" s="89"/>
      <c r="J1197" s="89"/>
    </row>
    <row r="1198" spans="4:10" x14ac:dyDescent="0.2">
      <c r="D1198" s="88"/>
      <c r="E1198" s="89"/>
      <c r="F1198" s="89"/>
      <c r="G1198" s="89"/>
      <c r="H1198" s="89"/>
      <c r="I1198" s="89"/>
      <c r="J1198" s="89"/>
    </row>
    <row r="1199" spans="4:10" x14ac:dyDescent="0.2">
      <c r="D1199" s="88"/>
      <c r="E1199" s="89"/>
      <c r="F1199" s="89"/>
      <c r="G1199" s="89"/>
      <c r="H1199" s="89"/>
      <c r="I1199" s="89"/>
      <c r="J1199" s="89"/>
    </row>
    <row r="1200" spans="4:10" x14ac:dyDescent="0.2">
      <c r="D1200" s="88"/>
      <c r="E1200" s="89"/>
      <c r="F1200" s="89"/>
      <c r="G1200" s="89"/>
      <c r="H1200" s="89"/>
      <c r="I1200" s="89"/>
      <c r="J1200" s="89"/>
    </row>
    <row r="1201" spans="4:10" x14ac:dyDescent="0.2">
      <c r="D1201" s="88"/>
      <c r="E1201" s="89"/>
      <c r="F1201" s="89"/>
      <c r="G1201" s="89"/>
      <c r="H1201" s="89"/>
      <c r="I1201" s="89"/>
      <c r="J1201" s="89"/>
    </row>
    <row r="1202" spans="4:10" x14ac:dyDescent="0.2">
      <c r="D1202" s="88"/>
      <c r="E1202" s="89"/>
      <c r="F1202" s="89"/>
      <c r="G1202" s="89"/>
      <c r="H1202" s="89"/>
      <c r="I1202" s="89"/>
      <c r="J1202" s="89"/>
    </row>
    <row r="1203" spans="4:10" x14ac:dyDescent="0.2">
      <c r="D1203" s="88"/>
      <c r="E1203" s="89"/>
      <c r="F1203" s="89"/>
      <c r="G1203" s="89"/>
      <c r="H1203" s="89"/>
      <c r="I1203" s="89"/>
      <c r="J1203" s="89"/>
    </row>
    <row r="1204" spans="4:10" x14ac:dyDescent="0.2">
      <c r="D1204" s="88"/>
      <c r="E1204" s="89"/>
      <c r="F1204" s="89"/>
      <c r="G1204" s="89"/>
      <c r="H1204" s="89"/>
      <c r="I1204" s="89"/>
      <c r="J1204" s="89"/>
    </row>
    <row r="1205" spans="4:10" x14ac:dyDescent="0.2">
      <c r="D1205" s="88"/>
      <c r="E1205" s="89"/>
      <c r="F1205" s="89"/>
      <c r="G1205" s="89"/>
      <c r="H1205" s="89"/>
      <c r="I1205" s="89"/>
      <c r="J1205" s="89"/>
    </row>
    <row r="1206" spans="4:10" x14ac:dyDescent="0.2">
      <c r="D1206" s="88"/>
      <c r="E1206" s="89"/>
      <c r="F1206" s="89"/>
      <c r="G1206" s="89"/>
      <c r="H1206" s="89"/>
      <c r="I1206" s="89"/>
      <c r="J1206" s="89"/>
    </row>
    <row r="1207" spans="4:10" x14ac:dyDescent="0.2">
      <c r="D1207" s="88"/>
      <c r="E1207" s="89"/>
      <c r="F1207" s="89"/>
      <c r="G1207" s="89"/>
      <c r="H1207" s="89"/>
      <c r="I1207" s="89"/>
      <c r="J1207" s="89"/>
    </row>
    <row r="1208" spans="4:10" x14ac:dyDescent="0.2">
      <c r="D1208" s="88"/>
      <c r="E1208" s="89"/>
      <c r="F1208" s="89"/>
      <c r="G1208" s="89"/>
      <c r="H1208" s="89"/>
      <c r="I1208" s="89"/>
      <c r="J1208" s="89"/>
    </row>
    <row r="1209" spans="4:10" x14ac:dyDescent="0.2">
      <c r="D1209" s="88"/>
      <c r="E1209" s="89"/>
      <c r="F1209" s="89"/>
      <c r="G1209" s="89"/>
      <c r="H1209" s="89"/>
      <c r="I1209" s="89"/>
      <c r="J1209" s="89"/>
    </row>
    <row r="1210" spans="4:10" x14ac:dyDescent="0.2">
      <c r="D1210" s="88"/>
      <c r="E1210" s="89"/>
      <c r="F1210" s="89"/>
      <c r="G1210" s="89"/>
      <c r="H1210" s="89"/>
      <c r="I1210" s="89"/>
      <c r="J1210" s="89"/>
    </row>
    <row r="1211" spans="4:10" x14ac:dyDescent="0.2">
      <c r="D1211" s="88"/>
      <c r="E1211" s="89"/>
      <c r="F1211" s="89"/>
      <c r="G1211" s="89"/>
      <c r="H1211" s="89"/>
      <c r="I1211" s="89"/>
      <c r="J1211" s="89"/>
    </row>
    <row r="1212" spans="4:10" x14ac:dyDescent="0.2">
      <c r="D1212" s="88"/>
      <c r="E1212" s="89"/>
      <c r="F1212" s="89"/>
      <c r="G1212" s="89"/>
      <c r="H1212" s="89"/>
      <c r="I1212" s="89"/>
      <c r="J1212" s="89"/>
    </row>
    <row r="1213" spans="4:10" x14ac:dyDescent="0.2">
      <c r="D1213" s="88"/>
      <c r="E1213" s="89"/>
      <c r="F1213" s="89"/>
      <c r="G1213" s="89"/>
      <c r="H1213" s="89"/>
      <c r="I1213" s="89"/>
      <c r="J1213" s="89"/>
    </row>
    <row r="1214" spans="4:10" x14ac:dyDescent="0.2">
      <c r="D1214" s="88"/>
      <c r="E1214" s="89"/>
      <c r="F1214" s="89"/>
      <c r="G1214" s="89"/>
      <c r="H1214" s="89"/>
      <c r="I1214" s="89"/>
      <c r="J1214" s="89"/>
    </row>
    <row r="1215" spans="4:10" x14ac:dyDescent="0.2">
      <c r="D1215" s="88"/>
      <c r="E1215" s="89"/>
      <c r="F1215" s="89"/>
      <c r="G1215" s="89"/>
      <c r="H1215" s="89"/>
      <c r="I1215" s="89"/>
      <c r="J1215" s="89"/>
    </row>
    <row r="1216" spans="4:10" x14ac:dyDescent="0.2">
      <c r="D1216" s="88"/>
      <c r="E1216" s="89"/>
      <c r="F1216" s="89"/>
      <c r="G1216" s="89"/>
      <c r="H1216" s="89"/>
      <c r="I1216" s="89"/>
      <c r="J1216" s="89"/>
    </row>
    <row r="1217" spans="4:10" x14ac:dyDescent="0.2">
      <c r="D1217" s="88"/>
      <c r="E1217" s="89"/>
      <c r="F1217" s="89"/>
      <c r="G1217" s="89"/>
      <c r="H1217" s="89"/>
      <c r="I1217" s="89"/>
      <c r="J1217" s="89"/>
    </row>
    <row r="1218" spans="4:10" x14ac:dyDescent="0.2">
      <c r="D1218" s="88"/>
      <c r="E1218" s="89"/>
      <c r="F1218" s="89"/>
      <c r="G1218" s="89"/>
      <c r="H1218" s="89"/>
      <c r="I1218" s="89"/>
      <c r="J1218" s="89"/>
    </row>
    <row r="1219" spans="4:10" x14ac:dyDescent="0.2">
      <c r="D1219" s="88"/>
      <c r="E1219" s="89"/>
      <c r="F1219" s="89"/>
      <c r="G1219" s="89"/>
      <c r="H1219" s="89"/>
      <c r="I1219" s="89"/>
      <c r="J1219" s="89"/>
    </row>
    <row r="1220" spans="4:10" x14ac:dyDescent="0.2">
      <c r="D1220" s="88"/>
      <c r="E1220" s="89"/>
      <c r="F1220" s="89"/>
      <c r="G1220" s="89"/>
      <c r="H1220" s="89"/>
      <c r="I1220" s="89"/>
      <c r="J1220" s="89"/>
    </row>
    <row r="1221" spans="4:10" x14ac:dyDescent="0.2">
      <c r="D1221" s="88"/>
      <c r="E1221" s="89"/>
      <c r="F1221" s="89"/>
      <c r="G1221" s="89"/>
      <c r="H1221" s="89"/>
      <c r="I1221" s="89"/>
      <c r="J1221" s="89"/>
    </row>
    <row r="1222" spans="4:10" x14ac:dyDescent="0.2">
      <c r="D1222" s="88"/>
      <c r="E1222" s="89"/>
      <c r="F1222" s="89"/>
      <c r="G1222" s="89"/>
      <c r="H1222" s="89"/>
      <c r="I1222" s="89"/>
      <c r="J1222" s="89"/>
    </row>
    <row r="1223" spans="4:10" x14ac:dyDescent="0.2">
      <c r="D1223" s="88"/>
      <c r="E1223" s="89"/>
      <c r="F1223" s="89"/>
      <c r="G1223" s="89"/>
      <c r="H1223" s="89"/>
      <c r="I1223" s="89"/>
      <c r="J1223" s="89"/>
    </row>
    <row r="1224" spans="4:10" x14ac:dyDescent="0.2">
      <c r="D1224" s="88"/>
      <c r="E1224" s="89"/>
      <c r="F1224" s="89"/>
      <c r="G1224" s="89"/>
      <c r="H1224" s="89"/>
      <c r="I1224" s="89"/>
      <c r="J1224" s="89"/>
    </row>
    <row r="1225" spans="4:10" x14ac:dyDescent="0.2">
      <c r="D1225" s="88"/>
      <c r="E1225" s="89"/>
      <c r="F1225" s="89"/>
      <c r="G1225" s="89"/>
      <c r="H1225" s="89"/>
      <c r="I1225" s="89"/>
      <c r="J1225" s="89"/>
    </row>
    <row r="1226" spans="4:10" x14ac:dyDescent="0.2">
      <c r="D1226" s="88"/>
      <c r="E1226" s="89"/>
      <c r="F1226" s="89"/>
      <c r="G1226" s="89"/>
      <c r="H1226" s="89"/>
      <c r="I1226" s="89"/>
      <c r="J1226" s="89"/>
    </row>
    <row r="1227" spans="4:10" x14ac:dyDescent="0.2">
      <c r="D1227" s="88"/>
      <c r="E1227" s="89"/>
      <c r="F1227" s="89"/>
      <c r="G1227" s="89"/>
      <c r="H1227" s="89"/>
      <c r="I1227" s="89"/>
      <c r="J1227" s="89"/>
    </row>
    <row r="1228" spans="4:10" x14ac:dyDescent="0.2">
      <c r="D1228" s="88"/>
      <c r="E1228" s="89"/>
      <c r="F1228" s="89"/>
      <c r="G1228" s="89"/>
      <c r="H1228" s="89"/>
      <c r="I1228" s="89"/>
      <c r="J1228" s="89"/>
    </row>
    <row r="1229" spans="4:10" x14ac:dyDescent="0.2">
      <c r="D1229" s="88"/>
      <c r="E1229" s="89"/>
      <c r="F1229" s="89"/>
      <c r="G1229" s="89"/>
      <c r="H1229" s="89"/>
      <c r="I1229" s="89"/>
      <c r="J1229" s="89"/>
    </row>
    <row r="1230" spans="4:10" x14ac:dyDescent="0.2">
      <c r="D1230" s="88"/>
      <c r="E1230" s="89"/>
      <c r="F1230" s="89"/>
      <c r="G1230" s="89"/>
      <c r="H1230" s="89"/>
      <c r="I1230" s="89"/>
      <c r="J1230" s="89"/>
    </row>
    <row r="1231" spans="4:10" x14ac:dyDescent="0.2">
      <c r="D1231" s="88"/>
      <c r="E1231" s="89"/>
      <c r="F1231" s="89"/>
      <c r="G1231" s="89"/>
      <c r="H1231" s="89"/>
      <c r="I1231" s="89"/>
      <c r="J1231" s="89"/>
    </row>
    <row r="1232" spans="4:10" x14ac:dyDescent="0.2">
      <c r="D1232" s="88"/>
      <c r="E1232" s="89"/>
      <c r="F1232" s="89"/>
      <c r="G1232" s="89"/>
      <c r="H1232" s="89"/>
      <c r="I1232" s="89"/>
      <c r="J1232" s="89"/>
    </row>
    <row r="1233" spans="4:10" x14ac:dyDescent="0.2">
      <c r="D1233" s="88"/>
      <c r="E1233" s="89"/>
      <c r="F1233" s="89"/>
      <c r="G1233" s="89"/>
      <c r="H1233" s="89"/>
      <c r="I1233" s="89"/>
      <c r="J1233" s="89"/>
    </row>
    <row r="1234" spans="4:10" x14ac:dyDescent="0.2">
      <c r="D1234" s="88"/>
      <c r="E1234" s="89"/>
      <c r="F1234" s="89"/>
      <c r="G1234" s="89"/>
      <c r="H1234" s="89"/>
      <c r="I1234" s="89"/>
      <c r="J1234" s="89"/>
    </row>
    <row r="1235" spans="4:10" x14ac:dyDescent="0.2">
      <c r="D1235" s="88"/>
      <c r="E1235" s="89"/>
      <c r="F1235" s="89"/>
      <c r="G1235" s="89"/>
      <c r="H1235" s="89"/>
      <c r="I1235" s="89"/>
      <c r="J1235" s="89"/>
    </row>
    <row r="1236" spans="4:10" x14ac:dyDescent="0.2">
      <c r="D1236" s="88"/>
      <c r="E1236" s="89"/>
      <c r="F1236" s="89"/>
      <c r="G1236" s="89"/>
      <c r="H1236" s="89"/>
      <c r="I1236" s="89"/>
      <c r="J1236" s="89"/>
    </row>
    <row r="1237" spans="4:10" x14ac:dyDescent="0.2">
      <c r="D1237" s="88"/>
      <c r="E1237" s="89"/>
      <c r="F1237" s="89"/>
      <c r="G1237" s="89"/>
      <c r="H1237" s="89"/>
      <c r="I1237" s="89"/>
      <c r="J1237" s="89"/>
    </row>
    <row r="1238" spans="4:10" x14ac:dyDescent="0.2">
      <c r="D1238" s="88"/>
      <c r="E1238" s="89"/>
      <c r="F1238" s="89"/>
      <c r="G1238" s="89"/>
      <c r="H1238" s="89"/>
      <c r="I1238" s="89"/>
      <c r="J1238" s="89"/>
    </row>
    <row r="1239" spans="4:10" x14ac:dyDescent="0.2">
      <c r="D1239" s="88"/>
      <c r="E1239" s="89"/>
      <c r="F1239" s="89"/>
      <c r="G1239" s="89"/>
      <c r="H1239" s="89"/>
      <c r="I1239" s="89"/>
      <c r="J1239" s="89"/>
    </row>
    <row r="1240" spans="4:10" x14ac:dyDescent="0.2">
      <c r="D1240" s="88"/>
      <c r="E1240" s="89"/>
      <c r="F1240" s="89"/>
      <c r="G1240" s="89"/>
      <c r="H1240" s="89"/>
      <c r="I1240" s="89"/>
      <c r="J1240" s="89"/>
    </row>
    <row r="1241" spans="4:10" x14ac:dyDescent="0.2">
      <c r="D1241" s="88"/>
      <c r="E1241" s="89"/>
      <c r="F1241" s="89"/>
      <c r="G1241" s="89"/>
      <c r="H1241" s="89"/>
      <c r="I1241" s="89"/>
      <c r="J1241" s="89"/>
    </row>
    <row r="1242" spans="4:10" x14ac:dyDescent="0.2">
      <c r="D1242" s="88"/>
      <c r="E1242" s="89"/>
      <c r="F1242" s="89"/>
      <c r="G1242" s="89"/>
      <c r="H1242" s="89"/>
      <c r="I1242" s="89"/>
      <c r="J1242" s="89"/>
    </row>
    <row r="1243" spans="4:10" x14ac:dyDescent="0.2">
      <c r="D1243" s="88"/>
      <c r="E1243" s="89"/>
      <c r="F1243" s="89"/>
      <c r="G1243" s="89"/>
      <c r="H1243" s="89"/>
      <c r="I1243" s="89"/>
      <c r="J1243" s="89"/>
    </row>
    <row r="1244" spans="4:10" x14ac:dyDescent="0.2">
      <c r="D1244" s="88"/>
      <c r="E1244" s="89"/>
      <c r="F1244" s="89"/>
      <c r="G1244" s="89"/>
      <c r="H1244" s="89"/>
      <c r="I1244" s="89"/>
      <c r="J1244" s="89"/>
    </row>
    <row r="1245" spans="4:10" x14ac:dyDescent="0.2">
      <c r="D1245" s="88"/>
      <c r="E1245" s="89"/>
      <c r="F1245" s="89"/>
      <c r="G1245" s="89"/>
      <c r="H1245" s="89"/>
      <c r="I1245" s="89"/>
      <c r="J1245" s="89"/>
    </row>
    <row r="1246" spans="4:10" x14ac:dyDescent="0.2">
      <c r="D1246" s="88"/>
      <c r="E1246" s="89"/>
      <c r="F1246" s="89"/>
      <c r="G1246" s="89"/>
      <c r="H1246" s="89"/>
      <c r="I1246" s="89"/>
      <c r="J1246" s="89"/>
    </row>
    <row r="1247" spans="4:10" x14ac:dyDescent="0.2">
      <c r="D1247" s="88"/>
      <c r="E1247" s="89"/>
      <c r="F1247" s="89"/>
      <c r="G1247" s="89"/>
      <c r="H1247" s="89"/>
      <c r="I1247" s="89"/>
      <c r="J1247" s="89"/>
    </row>
    <row r="1248" spans="4:10" x14ac:dyDescent="0.2">
      <c r="D1248" s="88"/>
      <c r="E1248" s="89"/>
      <c r="F1248" s="89"/>
      <c r="G1248" s="89"/>
      <c r="H1248" s="89"/>
      <c r="I1248" s="89"/>
      <c r="J1248" s="89"/>
    </row>
    <row r="1249" spans="4:10" x14ac:dyDescent="0.2">
      <c r="D1249" s="88"/>
      <c r="E1249" s="89"/>
      <c r="F1249" s="89"/>
      <c r="G1249" s="89"/>
      <c r="H1249" s="89"/>
      <c r="I1249" s="89"/>
      <c r="J1249" s="89"/>
    </row>
    <row r="1250" spans="4:10" x14ac:dyDescent="0.2">
      <c r="D1250" s="88"/>
      <c r="E1250" s="89"/>
      <c r="F1250" s="89"/>
      <c r="G1250" s="89"/>
      <c r="H1250" s="89"/>
      <c r="I1250" s="89"/>
      <c r="J1250" s="89"/>
    </row>
    <row r="1251" spans="4:10" x14ac:dyDescent="0.2">
      <c r="D1251" s="88"/>
      <c r="E1251" s="89"/>
      <c r="F1251" s="89"/>
      <c r="G1251" s="89"/>
      <c r="H1251" s="89"/>
      <c r="I1251" s="89"/>
      <c r="J1251" s="89"/>
    </row>
    <row r="1252" spans="4:10" x14ac:dyDescent="0.2">
      <c r="D1252" s="88"/>
      <c r="E1252" s="89"/>
      <c r="F1252" s="89"/>
      <c r="G1252" s="89"/>
      <c r="H1252" s="89"/>
      <c r="I1252" s="89"/>
      <c r="J1252" s="89"/>
    </row>
    <row r="1253" spans="4:10" x14ac:dyDescent="0.2">
      <c r="D1253" s="88"/>
      <c r="E1253" s="89"/>
      <c r="F1253" s="89"/>
      <c r="G1253" s="89"/>
      <c r="H1253" s="89"/>
      <c r="I1253" s="89"/>
      <c r="J1253" s="89"/>
    </row>
    <row r="1254" spans="4:10" x14ac:dyDescent="0.2">
      <c r="D1254" s="88"/>
      <c r="E1254" s="89"/>
      <c r="F1254" s="89"/>
      <c r="G1254" s="89"/>
      <c r="H1254" s="89"/>
      <c r="I1254" s="89"/>
      <c r="J1254" s="89"/>
    </row>
    <row r="1255" spans="4:10" x14ac:dyDescent="0.2">
      <c r="D1255" s="88"/>
      <c r="E1255" s="89"/>
      <c r="F1255" s="89"/>
      <c r="G1255" s="89"/>
      <c r="H1255" s="89"/>
      <c r="I1255" s="89"/>
      <c r="J1255" s="89"/>
    </row>
    <row r="1256" spans="4:10" x14ac:dyDescent="0.2">
      <c r="D1256" s="88"/>
      <c r="E1256" s="89"/>
      <c r="F1256" s="89"/>
      <c r="G1256" s="89"/>
      <c r="H1256" s="89"/>
      <c r="I1256" s="89"/>
      <c r="J1256" s="89"/>
    </row>
    <row r="1257" spans="4:10" x14ac:dyDescent="0.2">
      <c r="D1257" s="88"/>
      <c r="E1257" s="89"/>
      <c r="F1257" s="89"/>
      <c r="G1257" s="89"/>
      <c r="H1257" s="89"/>
      <c r="I1257" s="89"/>
      <c r="J1257" s="89"/>
    </row>
    <row r="1258" spans="4:10" x14ac:dyDescent="0.2">
      <c r="D1258" s="88"/>
      <c r="E1258" s="89"/>
      <c r="F1258" s="89"/>
      <c r="G1258" s="89"/>
      <c r="H1258" s="89"/>
      <c r="I1258" s="89"/>
      <c r="J1258" s="89"/>
    </row>
    <row r="1259" spans="4:10" x14ac:dyDescent="0.2">
      <c r="D1259" s="88"/>
      <c r="E1259" s="89"/>
      <c r="F1259" s="89"/>
      <c r="G1259" s="89"/>
      <c r="H1259" s="89"/>
      <c r="I1259" s="89"/>
      <c r="J1259" s="89"/>
    </row>
    <row r="1260" spans="4:10" x14ac:dyDescent="0.2">
      <c r="D1260" s="88"/>
      <c r="E1260" s="89"/>
      <c r="F1260" s="89"/>
      <c r="G1260" s="89"/>
      <c r="H1260" s="89"/>
      <c r="I1260" s="89"/>
      <c r="J1260" s="89"/>
    </row>
    <row r="1261" spans="4:10" x14ac:dyDescent="0.2">
      <c r="D1261" s="88"/>
      <c r="E1261" s="89"/>
      <c r="F1261" s="89"/>
      <c r="G1261" s="89"/>
      <c r="H1261" s="89"/>
      <c r="I1261" s="89"/>
      <c r="J1261" s="89"/>
    </row>
    <row r="1262" spans="4:10" x14ac:dyDescent="0.2">
      <c r="D1262" s="88"/>
      <c r="E1262" s="89"/>
      <c r="F1262" s="89"/>
      <c r="G1262" s="89"/>
      <c r="H1262" s="89"/>
      <c r="I1262" s="89"/>
      <c r="J1262" s="89"/>
    </row>
    <row r="1263" spans="4:10" x14ac:dyDescent="0.2">
      <c r="D1263" s="88"/>
      <c r="E1263" s="89"/>
      <c r="F1263" s="89"/>
      <c r="G1263" s="89"/>
      <c r="H1263" s="89"/>
      <c r="I1263" s="89"/>
      <c r="J1263" s="89"/>
    </row>
    <row r="1264" spans="4:10" x14ac:dyDescent="0.2">
      <c r="D1264" s="88"/>
      <c r="E1264" s="89"/>
      <c r="F1264" s="89"/>
      <c r="G1264" s="89"/>
      <c r="H1264" s="89"/>
      <c r="I1264" s="89"/>
      <c r="J1264" s="89"/>
    </row>
    <row r="1265" spans="4:10" x14ac:dyDescent="0.2">
      <c r="D1265" s="88"/>
      <c r="E1265" s="89"/>
      <c r="F1265" s="89"/>
      <c r="G1265" s="89"/>
      <c r="H1265" s="89"/>
      <c r="I1265" s="89"/>
      <c r="J1265" s="89"/>
    </row>
    <row r="1266" spans="4:10" x14ac:dyDescent="0.2">
      <c r="D1266" s="88"/>
      <c r="E1266" s="89"/>
      <c r="F1266" s="89"/>
      <c r="G1266" s="89"/>
      <c r="H1266" s="89"/>
      <c r="I1266" s="89"/>
      <c r="J1266" s="89"/>
    </row>
    <row r="1267" spans="4:10" x14ac:dyDescent="0.2">
      <c r="D1267" s="88"/>
      <c r="E1267" s="89"/>
      <c r="F1267" s="89"/>
      <c r="G1267" s="89"/>
      <c r="H1267" s="89"/>
      <c r="I1267" s="89"/>
      <c r="J1267" s="89"/>
    </row>
    <row r="1268" spans="4:10" x14ac:dyDescent="0.2">
      <c r="D1268" s="88"/>
      <c r="E1268" s="89"/>
      <c r="F1268" s="89"/>
      <c r="G1268" s="89"/>
      <c r="H1268" s="89"/>
      <c r="I1268" s="89"/>
      <c r="J1268" s="89"/>
    </row>
    <row r="1269" spans="4:10" x14ac:dyDescent="0.2">
      <c r="D1269" s="88"/>
      <c r="E1269" s="89"/>
      <c r="F1269" s="89"/>
      <c r="G1269" s="89"/>
      <c r="H1269" s="89"/>
      <c r="I1269" s="89"/>
      <c r="J1269" s="89"/>
    </row>
    <row r="1270" spans="4:10" x14ac:dyDescent="0.2">
      <c r="D1270" s="88"/>
      <c r="E1270" s="89"/>
      <c r="F1270" s="89"/>
      <c r="G1270" s="89"/>
      <c r="H1270" s="89"/>
      <c r="I1270" s="89"/>
      <c r="J1270" s="89"/>
    </row>
    <row r="1271" spans="4:10" x14ac:dyDescent="0.2">
      <c r="D1271" s="88"/>
      <c r="E1271" s="89"/>
      <c r="F1271" s="89"/>
      <c r="G1271" s="89"/>
      <c r="H1271" s="89"/>
      <c r="I1271" s="89"/>
      <c r="J1271" s="89"/>
    </row>
    <row r="1272" spans="4:10" x14ac:dyDescent="0.2">
      <c r="D1272" s="88"/>
      <c r="E1272" s="89"/>
      <c r="F1272" s="89"/>
      <c r="G1272" s="89"/>
      <c r="H1272" s="89"/>
      <c r="I1272" s="89"/>
      <c r="J1272" s="89"/>
    </row>
    <row r="1273" spans="4:10" x14ac:dyDescent="0.2">
      <c r="D1273" s="88"/>
      <c r="E1273" s="89"/>
      <c r="F1273" s="89"/>
      <c r="G1273" s="89"/>
      <c r="H1273" s="89"/>
      <c r="I1273" s="89"/>
      <c r="J1273" s="89"/>
    </row>
    <row r="1274" spans="4:10" x14ac:dyDescent="0.2">
      <c r="D1274" s="88"/>
      <c r="E1274" s="89"/>
      <c r="F1274" s="89"/>
      <c r="G1274" s="89"/>
      <c r="H1274" s="89"/>
      <c r="I1274" s="89"/>
      <c r="J1274" s="89"/>
    </row>
    <row r="1275" spans="4:10" x14ac:dyDescent="0.2">
      <c r="D1275" s="88"/>
      <c r="E1275" s="89"/>
      <c r="F1275" s="89"/>
      <c r="G1275" s="89"/>
      <c r="H1275" s="89"/>
      <c r="I1275" s="89"/>
      <c r="J1275" s="89"/>
    </row>
    <row r="1276" spans="4:10" x14ac:dyDescent="0.2">
      <c r="D1276" s="88"/>
      <c r="E1276" s="89"/>
      <c r="F1276" s="89"/>
      <c r="G1276" s="89"/>
      <c r="H1276" s="89"/>
      <c r="I1276" s="89"/>
      <c r="J1276" s="89"/>
    </row>
    <row r="1277" spans="4:10" x14ac:dyDescent="0.2">
      <c r="D1277" s="88"/>
      <c r="E1277" s="89"/>
      <c r="F1277" s="89"/>
      <c r="G1277" s="89"/>
      <c r="H1277" s="89"/>
      <c r="I1277" s="89"/>
      <c r="J1277" s="89"/>
    </row>
    <row r="1278" spans="4:10" x14ac:dyDescent="0.2">
      <c r="D1278" s="88"/>
      <c r="E1278" s="89"/>
      <c r="F1278" s="89"/>
      <c r="G1278" s="89"/>
      <c r="H1278" s="89"/>
      <c r="I1278" s="89"/>
      <c r="J1278" s="89"/>
    </row>
    <row r="1279" spans="4:10" x14ac:dyDescent="0.2">
      <c r="D1279" s="88"/>
      <c r="E1279" s="89"/>
      <c r="F1279" s="89"/>
      <c r="G1279" s="89"/>
      <c r="H1279" s="89"/>
      <c r="I1279" s="89"/>
      <c r="J1279" s="89"/>
    </row>
    <row r="1280" spans="4:10" x14ac:dyDescent="0.2">
      <c r="D1280" s="88"/>
      <c r="E1280" s="89"/>
      <c r="F1280" s="89"/>
      <c r="G1280" s="89"/>
      <c r="H1280" s="89"/>
      <c r="I1280" s="89"/>
      <c r="J1280" s="89"/>
    </row>
    <row r="1281" spans="4:10" x14ac:dyDescent="0.2">
      <c r="D1281" s="88"/>
      <c r="E1281" s="89"/>
      <c r="F1281" s="89"/>
      <c r="G1281" s="89"/>
      <c r="H1281" s="89"/>
      <c r="I1281" s="89"/>
      <c r="J1281" s="89"/>
    </row>
    <row r="1282" spans="4:10" x14ac:dyDescent="0.2">
      <c r="D1282" s="88"/>
      <c r="E1282" s="89"/>
      <c r="F1282" s="89"/>
      <c r="G1282" s="89"/>
      <c r="H1282" s="89"/>
      <c r="I1282" s="89"/>
      <c r="J1282" s="89"/>
    </row>
    <row r="1283" spans="4:10" x14ac:dyDescent="0.2">
      <c r="D1283" s="88"/>
      <c r="E1283" s="89"/>
      <c r="F1283" s="89"/>
      <c r="G1283" s="89"/>
      <c r="H1283" s="89"/>
      <c r="I1283" s="89"/>
      <c r="J1283" s="89"/>
    </row>
    <row r="1284" spans="4:10" x14ac:dyDescent="0.2">
      <c r="D1284" s="88"/>
      <c r="E1284" s="89"/>
      <c r="F1284" s="89"/>
      <c r="G1284" s="89"/>
      <c r="H1284" s="89"/>
      <c r="I1284" s="89"/>
      <c r="J1284" s="89"/>
    </row>
    <row r="1285" spans="4:10" x14ac:dyDescent="0.2">
      <c r="D1285" s="88"/>
      <c r="E1285" s="89"/>
      <c r="F1285" s="89"/>
      <c r="G1285" s="89"/>
      <c r="H1285" s="89"/>
      <c r="I1285" s="89"/>
      <c r="J1285" s="89"/>
    </row>
    <row r="1286" spans="4:10" x14ac:dyDescent="0.2">
      <c r="D1286" s="88"/>
      <c r="E1286" s="89"/>
      <c r="F1286" s="89"/>
      <c r="G1286" s="89"/>
      <c r="H1286" s="89"/>
      <c r="I1286" s="89"/>
      <c r="J1286" s="89"/>
    </row>
    <row r="1287" spans="4:10" x14ac:dyDescent="0.2">
      <c r="D1287" s="88"/>
      <c r="E1287" s="89"/>
      <c r="F1287" s="89"/>
      <c r="G1287" s="89"/>
      <c r="H1287" s="89"/>
      <c r="I1287" s="89"/>
      <c r="J1287" s="89"/>
    </row>
    <row r="1288" spans="4:10" x14ac:dyDescent="0.2">
      <c r="D1288" s="88"/>
      <c r="E1288" s="89"/>
      <c r="F1288" s="89"/>
      <c r="G1288" s="89"/>
      <c r="H1288" s="89"/>
      <c r="I1288" s="89"/>
      <c r="J1288" s="89"/>
    </row>
    <row r="1289" spans="4:10" x14ac:dyDescent="0.2">
      <c r="D1289" s="88"/>
      <c r="E1289" s="89"/>
      <c r="F1289" s="89"/>
      <c r="G1289" s="89"/>
      <c r="H1289" s="89"/>
      <c r="I1289" s="89"/>
      <c r="J1289" s="89"/>
    </row>
    <row r="1290" spans="4:10" x14ac:dyDescent="0.2">
      <c r="D1290" s="88"/>
      <c r="E1290" s="89"/>
      <c r="F1290" s="89"/>
      <c r="G1290" s="89"/>
      <c r="H1290" s="89"/>
      <c r="I1290" s="89"/>
      <c r="J1290" s="89"/>
    </row>
    <row r="1291" spans="4:10" x14ac:dyDescent="0.2">
      <c r="D1291" s="88"/>
      <c r="E1291" s="89"/>
      <c r="F1291" s="89"/>
      <c r="G1291" s="89"/>
      <c r="H1291" s="89"/>
      <c r="I1291" s="89"/>
      <c r="J1291" s="89"/>
    </row>
    <row r="1292" spans="4:10" x14ac:dyDescent="0.2">
      <c r="D1292" s="88"/>
      <c r="E1292" s="89"/>
      <c r="F1292" s="89"/>
      <c r="G1292" s="89"/>
      <c r="H1292" s="89"/>
      <c r="I1292" s="89"/>
      <c r="J1292" s="89"/>
    </row>
    <row r="1293" spans="4:10" x14ac:dyDescent="0.2">
      <c r="D1293" s="88"/>
      <c r="E1293" s="89"/>
      <c r="F1293" s="89"/>
      <c r="G1293" s="89"/>
      <c r="H1293" s="89"/>
      <c r="I1293" s="89"/>
      <c r="J1293" s="89"/>
    </row>
    <row r="1294" spans="4:10" x14ac:dyDescent="0.2">
      <c r="D1294" s="88"/>
      <c r="E1294" s="89"/>
      <c r="F1294" s="89"/>
      <c r="G1294" s="89"/>
      <c r="H1294" s="89"/>
      <c r="I1294" s="89"/>
      <c r="J1294" s="89"/>
    </row>
    <row r="1295" spans="4:10" x14ac:dyDescent="0.2">
      <c r="D1295" s="88"/>
      <c r="E1295" s="89"/>
      <c r="F1295" s="89"/>
      <c r="G1295" s="89"/>
      <c r="H1295" s="89"/>
      <c r="I1295" s="89"/>
      <c r="J1295" s="89"/>
    </row>
    <row r="1296" spans="4:10" x14ac:dyDescent="0.2">
      <c r="D1296" s="88"/>
      <c r="E1296" s="89"/>
      <c r="F1296" s="89"/>
      <c r="G1296" s="89"/>
      <c r="H1296" s="89"/>
      <c r="I1296" s="89"/>
      <c r="J1296" s="89"/>
    </row>
    <row r="1297" spans="4:10" x14ac:dyDescent="0.2">
      <c r="D1297" s="88"/>
      <c r="E1297" s="89"/>
      <c r="F1297" s="89"/>
      <c r="G1297" s="89"/>
      <c r="H1297" s="89"/>
      <c r="I1297" s="89"/>
      <c r="J1297" s="89"/>
    </row>
    <row r="1298" spans="4:10" x14ac:dyDescent="0.2">
      <c r="D1298" s="88"/>
      <c r="E1298" s="89"/>
      <c r="F1298" s="89"/>
      <c r="G1298" s="89"/>
      <c r="H1298" s="89"/>
      <c r="I1298" s="89"/>
      <c r="J1298" s="89"/>
    </row>
    <row r="1299" spans="4:10" x14ac:dyDescent="0.2">
      <c r="D1299" s="88"/>
      <c r="E1299" s="89"/>
      <c r="F1299" s="89"/>
      <c r="G1299" s="89"/>
      <c r="H1299" s="89"/>
      <c r="I1299" s="89"/>
      <c r="J1299" s="89"/>
    </row>
    <row r="1300" spans="4:10" x14ac:dyDescent="0.2">
      <c r="D1300" s="88"/>
      <c r="E1300" s="89"/>
      <c r="F1300" s="89"/>
      <c r="G1300" s="89"/>
      <c r="H1300" s="89"/>
      <c r="I1300" s="89"/>
      <c r="J1300" s="89"/>
    </row>
    <row r="1301" spans="4:10" x14ac:dyDescent="0.2">
      <c r="D1301" s="88"/>
      <c r="E1301" s="89"/>
      <c r="F1301" s="89"/>
      <c r="G1301" s="89"/>
      <c r="H1301" s="89"/>
      <c r="I1301" s="89"/>
      <c r="J1301" s="89"/>
    </row>
    <row r="1302" spans="4:10" x14ac:dyDescent="0.2">
      <c r="D1302" s="88"/>
      <c r="E1302" s="89"/>
      <c r="F1302" s="89"/>
      <c r="G1302" s="89"/>
      <c r="H1302" s="89"/>
      <c r="I1302" s="89"/>
      <c r="J1302" s="89"/>
    </row>
    <row r="1303" spans="4:10" x14ac:dyDescent="0.2">
      <c r="D1303" s="88"/>
      <c r="E1303" s="89"/>
      <c r="F1303" s="89"/>
      <c r="G1303" s="89"/>
      <c r="H1303" s="89"/>
      <c r="I1303" s="89"/>
      <c r="J1303" s="89"/>
    </row>
    <row r="1304" spans="4:10" x14ac:dyDescent="0.2">
      <c r="D1304" s="88"/>
      <c r="E1304" s="89"/>
      <c r="F1304" s="89"/>
      <c r="G1304" s="89"/>
      <c r="H1304" s="89"/>
      <c r="I1304" s="89"/>
      <c r="J1304" s="89"/>
    </row>
    <row r="1305" spans="4:10" x14ac:dyDescent="0.2">
      <c r="D1305" s="88"/>
      <c r="E1305" s="89"/>
      <c r="F1305" s="89"/>
      <c r="G1305" s="89"/>
      <c r="H1305" s="89"/>
      <c r="I1305" s="89"/>
      <c r="J1305" s="89"/>
    </row>
    <row r="1306" spans="4:10" x14ac:dyDescent="0.2">
      <c r="D1306" s="88"/>
      <c r="E1306" s="89"/>
      <c r="F1306" s="89"/>
      <c r="G1306" s="89"/>
      <c r="H1306" s="89"/>
      <c r="I1306" s="89"/>
      <c r="J1306" s="89"/>
    </row>
    <row r="1307" spans="4:10" x14ac:dyDescent="0.2">
      <c r="D1307" s="88"/>
      <c r="E1307" s="89"/>
      <c r="F1307" s="89"/>
      <c r="G1307" s="89"/>
      <c r="H1307" s="89"/>
      <c r="I1307" s="89"/>
      <c r="J1307" s="89"/>
    </row>
    <row r="1308" spans="4:10" x14ac:dyDescent="0.2">
      <c r="D1308" s="88"/>
      <c r="E1308" s="89"/>
      <c r="F1308" s="89"/>
      <c r="G1308" s="89"/>
      <c r="H1308" s="89"/>
      <c r="I1308" s="89"/>
      <c r="J1308" s="89"/>
    </row>
    <row r="1309" spans="4:10" x14ac:dyDescent="0.2">
      <c r="D1309" s="88"/>
      <c r="E1309" s="89"/>
      <c r="F1309" s="89"/>
      <c r="G1309" s="89"/>
      <c r="H1309" s="89"/>
      <c r="I1309" s="89"/>
      <c r="J1309" s="89"/>
    </row>
    <row r="1310" spans="4:10" x14ac:dyDescent="0.2">
      <c r="D1310" s="88"/>
      <c r="E1310" s="89"/>
      <c r="F1310" s="89"/>
      <c r="G1310" s="89"/>
      <c r="H1310" s="89"/>
      <c r="I1310" s="89"/>
      <c r="J1310" s="89"/>
    </row>
    <row r="1311" spans="4:10" x14ac:dyDescent="0.2">
      <c r="D1311" s="88"/>
      <c r="E1311" s="89"/>
      <c r="F1311" s="89"/>
      <c r="G1311" s="89"/>
      <c r="H1311" s="89"/>
      <c r="I1311" s="89"/>
      <c r="J1311" s="89"/>
    </row>
    <row r="1312" spans="4:10" x14ac:dyDescent="0.2">
      <c r="D1312" s="88"/>
      <c r="E1312" s="89"/>
      <c r="F1312" s="89"/>
      <c r="G1312" s="89"/>
      <c r="H1312" s="89"/>
      <c r="I1312" s="89"/>
      <c r="J1312" s="89"/>
    </row>
    <row r="1313" spans="4:10" x14ac:dyDescent="0.2">
      <c r="D1313" s="88"/>
      <c r="E1313" s="89"/>
      <c r="F1313" s="89"/>
      <c r="G1313" s="89"/>
      <c r="H1313" s="89"/>
      <c r="I1313" s="89"/>
      <c r="J1313" s="89"/>
    </row>
    <row r="1314" spans="4:10" x14ac:dyDescent="0.2">
      <c r="D1314" s="88"/>
      <c r="E1314" s="89"/>
      <c r="F1314" s="89"/>
      <c r="G1314" s="89"/>
      <c r="H1314" s="89"/>
      <c r="I1314" s="89"/>
      <c r="J1314" s="89"/>
    </row>
    <row r="1315" spans="4:10" x14ac:dyDescent="0.2">
      <c r="D1315" s="88"/>
      <c r="E1315" s="89"/>
      <c r="F1315" s="89"/>
      <c r="G1315" s="89"/>
      <c r="H1315" s="89"/>
      <c r="I1315" s="89"/>
      <c r="J1315" s="89"/>
    </row>
    <row r="1316" spans="4:10" x14ac:dyDescent="0.2">
      <c r="D1316" s="88"/>
      <c r="E1316" s="89"/>
      <c r="F1316" s="89"/>
      <c r="G1316" s="89"/>
      <c r="H1316" s="89"/>
      <c r="I1316" s="89"/>
      <c r="J1316" s="89"/>
    </row>
    <row r="1317" spans="4:10" x14ac:dyDescent="0.2">
      <c r="D1317" s="88"/>
      <c r="E1317" s="89"/>
      <c r="F1317" s="89"/>
      <c r="G1317" s="89"/>
      <c r="H1317" s="89"/>
      <c r="I1317" s="89"/>
      <c r="J1317" s="89"/>
    </row>
    <row r="1318" spans="4:10" x14ac:dyDescent="0.2">
      <c r="D1318" s="88"/>
      <c r="E1318" s="89"/>
      <c r="F1318" s="89"/>
      <c r="G1318" s="89"/>
      <c r="H1318" s="89"/>
      <c r="I1318" s="89"/>
      <c r="J1318" s="89"/>
    </row>
    <row r="1319" spans="4:10" x14ac:dyDescent="0.2">
      <c r="D1319" s="88"/>
      <c r="E1319" s="89"/>
      <c r="F1319" s="89"/>
      <c r="G1319" s="89"/>
      <c r="H1319" s="89"/>
      <c r="I1319" s="89"/>
      <c r="J1319" s="89"/>
    </row>
    <row r="1320" spans="4:10" x14ac:dyDescent="0.2">
      <c r="D1320" s="88"/>
      <c r="E1320" s="89"/>
      <c r="F1320" s="89"/>
      <c r="G1320" s="89"/>
      <c r="H1320" s="89"/>
      <c r="I1320" s="89"/>
      <c r="J1320" s="89"/>
    </row>
    <row r="1321" spans="4:10" x14ac:dyDescent="0.2">
      <c r="D1321" s="88"/>
      <c r="E1321" s="89"/>
      <c r="F1321" s="89"/>
      <c r="G1321" s="89"/>
      <c r="H1321" s="89"/>
      <c r="I1321" s="89"/>
      <c r="J1321" s="89"/>
    </row>
    <row r="1322" spans="4:10" x14ac:dyDescent="0.2">
      <c r="D1322" s="88"/>
      <c r="E1322" s="89"/>
      <c r="F1322" s="89"/>
      <c r="G1322" s="89"/>
      <c r="H1322" s="89"/>
      <c r="I1322" s="89"/>
      <c r="J1322" s="89"/>
    </row>
    <row r="1323" spans="4:10" x14ac:dyDescent="0.2">
      <c r="D1323" s="88"/>
      <c r="E1323" s="89"/>
      <c r="F1323" s="89"/>
      <c r="G1323" s="89"/>
      <c r="H1323" s="89"/>
      <c r="I1323" s="89"/>
      <c r="J1323" s="89"/>
    </row>
    <row r="1324" spans="4:10" x14ac:dyDescent="0.2">
      <c r="D1324" s="88"/>
      <c r="E1324" s="89"/>
      <c r="F1324" s="89"/>
      <c r="G1324" s="89"/>
      <c r="H1324" s="89"/>
      <c r="I1324" s="89"/>
      <c r="J1324" s="89"/>
    </row>
    <row r="1325" spans="4:10" x14ac:dyDescent="0.2">
      <c r="D1325" s="88"/>
      <c r="E1325" s="89"/>
      <c r="F1325" s="89"/>
      <c r="G1325" s="89"/>
      <c r="H1325" s="89"/>
      <c r="I1325" s="89"/>
      <c r="J1325" s="89"/>
    </row>
    <row r="1326" spans="4:10" x14ac:dyDescent="0.2">
      <c r="D1326" s="88"/>
      <c r="E1326" s="89"/>
      <c r="F1326" s="89"/>
      <c r="G1326" s="89"/>
      <c r="H1326" s="89"/>
      <c r="I1326" s="89"/>
      <c r="J1326" s="89"/>
    </row>
    <row r="1327" spans="4:10" x14ac:dyDescent="0.2">
      <c r="D1327" s="88"/>
      <c r="E1327" s="89"/>
      <c r="F1327" s="89"/>
      <c r="G1327" s="89"/>
      <c r="H1327" s="89"/>
      <c r="I1327" s="89"/>
      <c r="J1327" s="89"/>
    </row>
    <row r="1328" spans="4:10" x14ac:dyDescent="0.2">
      <c r="D1328" s="88"/>
      <c r="E1328" s="89"/>
      <c r="F1328" s="89"/>
      <c r="G1328" s="89"/>
      <c r="H1328" s="89"/>
      <c r="I1328" s="89"/>
      <c r="J1328" s="89"/>
    </row>
    <row r="1329" spans="4:10" x14ac:dyDescent="0.2">
      <c r="D1329" s="88"/>
      <c r="E1329" s="89"/>
      <c r="F1329" s="89"/>
      <c r="G1329" s="89"/>
      <c r="H1329" s="89"/>
      <c r="I1329" s="89"/>
      <c r="J1329" s="89"/>
    </row>
    <row r="1330" spans="4:10" x14ac:dyDescent="0.2">
      <c r="D1330" s="88"/>
      <c r="E1330" s="89"/>
      <c r="F1330" s="89"/>
      <c r="G1330" s="89"/>
      <c r="H1330" s="89"/>
      <c r="I1330" s="89"/>
      <c r="J1330" s="89"/>
    </row>
    <row r="1331" spans="4:10" x14ac:dyDescent="0.2">
      <c r="D1331" s="88"/>
      <c r="E1331" s="89"/>
      <c r="F1331" s="89"/>
      <c r="G1331" s="89"/>
      <c r="H1331" s="89"/>
      <c r="I1331" s="89"/>
      <c r="J1331" s="89"/>
    </row>
    <row r="1332" spans="4:10" x14ac:dyDescent="0.2">
      <c r="D1332" s="88"/>
      <c r="E1332" s="89"/>
      <c r="F1332" s="89"/>
      <c r="G1332" s="89"/>
      <c r="H1332" s="89"/>
      <c r="I1332" s="89"/>
      <c r="J1332" s="89"/>
    </row>
    <row r="1333" spans="4:10" x14ac:dyDescent="0.2">
      <c r="D1333" s="88"/>
      <c r="E1333" s="89"/>
      <c r="F1333" s="89"/>
      <c r="G1333" s="89"/>
      <c r="H1333" s="89"/>
      <c r="I1333" s="89"/>
      <c r="J1333" s="89"/>
    </row>
    <row r="1334" spans="4:10" x14ac:dyDescent="0.2">
      <c r="D1334" s="88"/>
      <c r="E1334" s="89"/>
      <c r="F1334" s="89"/>
      <c r="G1334" s="89"/>
      <c r="H1334" s="89"/>
      <c r="I1334" s="89"/>
      <c r="J1334" s="89"/>
    </row>
    <row r="1335" spans="4:10" x14ac:dyDescent="0.2">
      <c r="D1335" s="88"/>
      <c r="E1335" s="89"/>
      <c r="F1335" s="89"/>
      <c r="G1335" s="89"/>
      <c r="H1335" s="89"/>
      <c r="I1335" s="89"/>
      <c r="J1335" s="89"/>
    </row>
    <row r="1336" spans="4:10" x14ac:dyDescent="0.2">
      <c r="D1336" s="88"/>
      <c r="E1336" s="89"/>
      <c r="F1336" s="89"/>
      <c r="G1336" s="89"/>
      <c r="H1336" s="89"/>
      <c r="I1336" s="89"/>
      <c r="J1336" s="89"/>
    </row>
    <row r="1337" spans="4:10" x14ac:dyDescent="0.2">
      <c r="D1337" s="88"/>
      <c r="E1337" s="89"/>
      <c r="F1337" s="89"/>
      <c r="G1337" s="89"/>
      <c r="H1337" s="89"/>
      <c r="I1337" s="89"/>
      <c r="J1337" s="89"/>
    </row>
    <row r="1338" spans="4:10" x14ac:dyDescent="0.2">
      <c r="D1338" s="88"/>
      <c r="E1338" s="89"/>
      <c r="F1338" s="89"/>
      <c r="G1338" s="89"/>
      <c r="H1338" s="89"/>
      <c r="I1338" s="89"/>
      <c r="J1338" s="89"/>
    </row>
    <row r="1339" spans="4:10" x14ac:dyDescent="0.2">
      <c r="D1339" s="88"/>
      <c r="E1339" s="89"/>
      <c r="F1339" s="89"/>
      <c r="G1339" s="89"/>
      <c r="H1339" s="89"/>
      <c r="I1339" s="89"/>
      <c r="J1339" s="89"/>
    </row>
    <row r="1340" spans="4:10" x14ac:dyDescent="0.2">
      <c r="D1340" s="88"/>
      <c r="E1340" s="89"/>
      <c r="F1340" s="89"/>
      <c r="G1340" s="89"/>
      <c r="H1340" s="89"/>
      <c r="I1340" s="89"/>
      <c r="J1340" s="89"/>
    </row>
    <row r="1341" spans="4:10" x14ac:dyDescent="0.2">
      <c r="D1341" s="88"/>
      <c r="E1341" s="89"/>
      <c r="F1341" s="89"/>
      <c r="G1341" s="89"/>
      <c r="H1341" s="89"/>
      <c r="I1341" s="89"/>
      <c r="J1341" s="89"/>
    </row>
    <row r="1342" spans="4:10" x14ac:dyDescent="0.2">
      <c r="D1342" s="88"/>
      <c r="E1342" s="89"/>
      <c r="F1342" s="89"/>
      <c r="G1342" s="89"/>
      <c r="H1342" s="89"/>
      <c r="I1342" s="89"/>
      <c r="J1342" s="89"/>
    </row>
    <row r="1343" spans="4:10" x14ac:dyDescent="0.2">
      <c r="D1343" s="88"/>
      <c r="E1343" s="89"/>
      <c r="F1343" s="89"/>
      <c r="G1343" s="89"/>
      <c r="H1343" s="89"/>
      <c r="I1343" s="89"/>
      <c r="J1343" s="89"/>
    </row>
    <row r="1344" spans="4:10" x14ac:dyDescent="0.2">
      <c r="D1344" s="88"/>
      <c r="E1344" s="89"/>
      <c r="F1344" s="89"/>
      <c r="G1344" s="89"/>
      <c r="H1344" s="89"/>
      <c r="I1344" s="89"/>
      <c r="J1344" s="89"/>
    </row>
    <row r="1345" spans="4:10" x14ac:dyDescent="0.2">
      <c r="D1345" s="88"/>
      <c r="E1345" s="89"/>
      <c r="F1345" s="89"/>
      <c r="G1345" s="89"/>
      <c r="H1345" s="89"/>
      <c r="I1345" s="89"/>
      <c r="J1345" s="89"/>
    </row>
    <row r="1346" spans="4:10" x14ac:dyDescent="0.2">
      <c r="D1346" s="88"/>
      <c r="E1346" s="89"/>
      <c r="F1346" s="89"/>
      <c r="G1346" s="89"/>
      <c r="H1346" s="89"/>
      <c r="I1346" s="89"/>
      <c r="J1346" s="89"/>
    </row>
    <row r="1347" spans="4:10" x14ac:dyDescent="0.2">
      <c r="D1347" s="88"/>
      <c r="E1347" s="89"/>
      <c r="F1347" s="89"/>
      <c r="G1347" s="89"/>
      <c r="H1347" s="89"/>
      <c r="I1347" s="89"/>
      <c r="J1347" s="89"/>
    </row>
    <row r="1348" spans="4:10" x14ac:dyDescent="0.2">
      <c r="D1348" s="88"/>
      <c r="E1348" s="89"/>
      <c r="F1348" s="89"/>
      <c r="G1348" s="89"/>
      <c r="H1348" s="89"/>
      <c r="I1348" s="89"/>
      <c r="J1348" s="89"/>
    </row>
    <row r="1349" spans="4:10" x14ac:dyDescent="0.2">
      <c r="D1349" s="88"/>
      <c r="E1349" s="89"/>
      <c r="F1349" s="89"/>
      <c r="G1349" s="89"/>
      <c r="H1349" s="89"/>
      <c r="I1349" s="89"/>
      <c r="J1349" s="89"/>
    </row>
    <row r="1350" spans="4:10" x14ac:dyDescent="0.2">
      <c r="D1350" s="88"/>
      <c r="E1350" s="89"/>
      <c r="F1350" s="89"/>
      <c r="G1350" s="89"/>
      <c r="H1350" s="89"/>
      <c r="I1350" s="89"/>
      <c r="J1350" s="89"/>
    </row>
    <row r="1351" spans="4:10" x14ac:dyDescent="0.2">
      <c r="D1351" s="88"/>
      <c r="E1351" s="89"/>
      <c r="F1351" s="89"/>
      <c r="G1351" s="89"/>
      <c r="H1351" s="89"/>
      <c r="I1351" s="89"/>
      <c r="J1351" s="89"/>
    </row>
    <row r="1352" spans="4:10" x14ac:dyDescent="0.2">
      <c r="D1352" s="88"/>
      <c r="E1352" s="89"/>
      <c r="F1352" s="89"/>
      <c r="G1352" s="89"/>
      <c r="H1352" s="89"/>
      <c r="I1352" s="89"/>
      <c r="J1352" s="89"/>
    </row>
    <row r="1353" spans="4:10" x14ac:dyDescent="0.2">
      <c r="D1353" s="88"/>
      <c r="E1353" s="89"/>
      <c r="F1353" s="89"/>
      <c r="G1353" s="89"/>
      <c r="H1353" s="89"/>
      <c r="I1353" s="89"/>
      <c r="J1353" s="89"/>
    </row>
    <row r="1354" spans="4:10" x14ac:dyDescent="0.2">
      <c r="D1354" s="88"/>
      <c r="E1354" s="89"/>
      <c r="F1354" s="89"/>
      <c r="G1354" s="89"/>
      <c r="H1354" s="89"/>
      <c r="I1354" s="89"/>
      <c r="J1354" s="89"/>
    </row>
    <row r="1355" spans="4:10" x14ac:dyDescent="0.2">
      <c r="D1355" s="88"/>
      <c r="E1355" s="89"/>
      <c r="F1355" s="89"/>
      <c r="G1355" s="89"/>
      <c r="H1355" s="89"/>
      <c r="I1355" s="89"/>
      <c r="J1355" s="89"/>
    </row>
    <row r="1356" spans="4:10" x14ac:dyDescent="0.2">
      <c r="D1356" s="88"/>
      <c r="E1356" s="89"/>
      <c r="F1356" s="89"/>
      <c r="G1356" s="89"/>
      <c r="H1356" s="89"/>
      <c r="I1356" s="89"/>
      <c r="J1356" s="89"/>
    </row>
    <row r="1357" spans="4:10" x14ac:dyDescent="0.2">
      <c r="D1357" s="88"/>
      <c r="E1357" s="89"/>
      <c r="F1357" s="89"/>
      <c r="G1357" s="89"/>
      <c r="H1357" s="89"/>
      <c r="I1357" s="89"/>
      <c r="J1357" s="89"/>
    </row>
    <row r="1358" spans="4:10" x14ac:dyDescent="0.2">
      <c r="D1358" s="88"/>
      <c r="E1358" s="89"/>
      <c r="F1358" s="89"/>
      <c r="G1358" s="89"/>
      <c r="H1358" s="89"/>
      <c r="I1358" s="89"/>
      <c r="J1358" s="89"/>
    </row>
    <row r="1359" spans="4:10" x14ac:dyDescent="0.2">
      <c r="D1359" s="88"/>
      <c r="E1359" s="89"/>
      <c r="F1359" s="89"/>
      <c r="G1359" s="89"/>
      <c r="H1359" s="89"/>
      <c r="I1359" s="89"/>
      <c r="J1359" s="89"/>
    </row>
    <row r="1360" spans="4:10" x14ac:dyDescent="0.2">
      <c r="D1360" s="88"/>
      <c r="E1360" s="89"/>
      <c r="F1360" s="89"/>
      <c r="G1360" s="89"/>
      <c r="H1360" s="89"/>
      <c r="I1360" s="89"/>
      <c r="J1360" s="89"/>
    </row>
    <row r="1361" spans="4:10" x14ac:dyDescent="0.2">
      <c r="D1361" s="88"/>
      <c r="E1361" s="89"/>
      <c r="F1361" s="89"/>
      <c r="G1361" s="89"/>
      <c r="H1361" s="89"/>
      <c r="I1361" s="89"/>
      <c r="J1361" s="89"/>
    </row>
    <row r="1362" spans="4:10" x14ac:dyDescent="0.2">
      <c r="D1362" s="88"/>
      <c r="E1362" s="89"/>
      <c r="F1362" s="89"/>
      <c r="G1362" s="89"/>
      <c r="H1362" s="89"/>
      <c r="I1362" s="89"/>
      <c r="J1362" s="89"/>
    </row>
    <row r="1363" spans="4:10" x14ac:dyDescent="0.2">
      <c r="D1363" s="88"/>
      <c r="E1363" s="89"/>
      <c r="F1363" s="89"/>
      <c r="G1363" s="89"/>
      <c r="H1363" s="89"/>
      <c r="I1363" s="89"/>
      <c r="J1363" s="89"/>
    </row>
    <row r="1364" spans="4:10" x14ac:dyDescent="0.2">
      <c r="D1364" s="88"/>
      <c r="E1364" s="89"/>
      <c r="F1364" s="89"/>
      <c r="G1364" s="89"/>
      <c r="H1364" s="89"/>
      <c r="I1364" s="89"/>
      <c r="J1364" s="89"/>
    </row>
    <row r="1365" spans="4:10" x14ac:dyDescent="0.2">
      <c r="D1365" s="88"/>
      <c r="E1365" s="89"/>
      <c r="F1365" s="89"/>
      <c r="G1365" s="89"/>
      <c r="H1365" s="89"/>
      <c r="I1365" s="89"/>
      <c r="J1365" s="89"/>
    </row>
    <row r="1366" spans="4:10" x14ac:dyDescent="0.2">
      <c r="D1366" s="88"/>
      <c r="E1366" s="89"/>
      <c r="F1366" s="89"/>
      <c r="G1366" s="89"/>
      <c r="H1366" s="89"/>
      <c r="I1366" s="89"/>
      <c r="J1366" s="89"/>
    </row>
    <row r="1367" spans="4:10" x14ac:dyDescent="0.2">
      <c r="D1367" s="88"/>
      <c r="E1367" s="89"/>
      <c r="F1367" s="89"/>
      <c r="G1367" s="89"/>
      <c r="H1367" s="89"/>
      <c r="I1367" s="89"/>
      <c r="J1367" s="89"/>
    </row>
    <row r="1368" spans="4:10" x14ac:dyDescent="0.2">
      <c r="D1368" s="88"/>
      <c r="E1368" s="89"/>
      <c r="F1368" s="89"/>
      <c r="G1368" s="89"/>
      <c r="H1368" s="89"/>
      <c r="I1368" s="89"/>
      <c r="J1368" s="89"/>
    </row>
    <row r="1369" spans="4:10" x14ac:dyDescent="0.2">
      <c r="D1369" s="88"/>
      <c r="E1369" s="89"/>
      <c r="F1369" s="89"/>
      <c r="G1369" s="89"/>
      <c r="H1369" s="89"/>
      <c r="I1369" s="89"/>
      <c r="J1369" s="89"/>
    </row>
    <row r="1370" spans="4:10" x14ac:dyDescent="0.2">
      <c r="D1370" s="88"/>
      <c r="E1370" s="89"/>
      <c r="F1370" s="89"/>
      <c r="G1370" s="89"/>
      <c r="H1370" s="89"/>
      <c r="I1370" s="89"/>
      <c r="J1370" s="89"/>
    </row>
    <row r="1371" spans="4:10" x14ac:dyDescent="0.2">
      <c r="D1371" s="88"/>
      <c r="E1371" s="89"/>
      <c r="F1371" s="89"/>
      <c r="G1371" s="89"/>
      <c r="H1371" s="89"/>
      <c r="I1371" s="89"/>
      <c r="J1371" s="89"/>
    </row>
    <row r="1372" spans="4:10" x14ac:dyDescent="0.2">
      <c r="D1372" s="88"/>
      <c r="E1372" s="89"/>
      <c r="F1372" s="89"/>
      <c r="G1372" s="89"/>
      <c r="H1372" s="89"/>
      <c r="I1372" s="89"/>
      <c r="J1372" s="89"/>
    </row>
    <row r="1373" spans="4:10" x14ac:dyDescent="0.2">
      <c r="D1373" s="88"/>
      <c r="E1373" s="89"/>
      <c r="F1373" s="89"/>
      <c r="G1373" s="89"/>
      <c r="H1373" s="89"/>
      <c r="I1373" s="89"/>
      <c r="J1373" s="89"/>
    </row>
    <row r="1374" spans="4:10" x14ac:dyDescent="0.2">
      <c r="D1374" s="88"/>
      <c r="E1374" s="89"/>
      <c r="F1374" s="89"/>
      <c r="G1374" s="89"/>
      <c r="H1374" s="89"/>
      <c r="I1374" s="89"/>
      <c r="J1374" s="89"/>
    </row>
    <row r="1375" spans="4:10" x14ac:dyDescent="0.2">
      <c r="D1375" s="88"/>
      <c r="E1375" s="89"/>
      <c r="F1375" s="89"/>
      <c r="G1375" s="89"/>
      <c r="H1375" s="89"/>
      <c r="I1375" s="89"/>
      <c r="J1375" s="89"/>
    </row>
    <row r="1376" spans="4:10" x14ac:dyDescent="0.2">
      <c r="D1376" s="88"/>
      <c r="E1376" s="89"/>
      <c r="F1376" s="89"/>
      <c r="G1376" s="89"/>
      <c r="H1376" s="89"/>
      <c r="I1376" s="89"/>
      <c r="J1376" s="89"/>
    </row>
    <row r="1377" spans="4:10" x14ac:dyDescent="0.2">
      <c r="D1377" s="88"/>
      <c r="E1377" s="89"/>
      <c r="F1377" s="89"/>
      <c r="G1377" s="89"/>
      <c r="H1377" s="89"/>
      <c r="I1377" s="89"/>
      <c r="J1377" s="89"/>
    </row>
    <row r="1378" spans="4:10" x14ac:dyDescent="0.2">
      <c r="D1378" s="88"/>
      <c r="E1378" s="89"/>
      <c r="F1378" s="89"/>
      <c r="G1378" s="89"/>
      <c r="H1378" s="89"/>
      <c r="I1378" s="89"/>
      <c r="J1378" s="89"/>
    </row>
    <row r="1379" spans="4:10" x14ac:dyDescent="0.2">
      <c r="D1379" s="88"/>
      <c r="E1379" s="89"/>
      <c r="F1379" s="89"/>
      <c r="G1379" s="89"/>
      <c r="H1379" s="89"/>
      <c r="I1379" s="89"/>
      <c r="J1379" s="89"/>
    </row>
    <row r="1380" spans="4:10" x14ac:dyDescent="0.2">
      <c r="D1380" s="88"/>
      <c r="E1380" s="89"/>
      <c r="F1380" s="89"/>
      <c r="G1380" s="89"/>
      <c r="H1380" s="89"/>
      <c r="I1380" s="89"/>
      <c r="J1380" s="89"/>
    </row>
    <row r="1381" spans="4:10" x14ac:dyDescent="0.2">
      <c r="D1381" s="88"/>
      <c r="E1381" s="89"/>
      <c r="F1381" s="89"/>
      <c r="G1381" s="89"/>
      <c r="H1381" s="89"/>
      <c r="I1381" s="89"/>
      <c r="J1381" s="89"/>
    </row>
    <row r="1382" spans="4:10" x14ac:dyDescent="0.2">
      <c r="D1382" s="88"/>
      <c r="E1382" s="89"/>
      <c r="F1382" s="89"/>
      <c r="G1382" s="89"/>
      <c r="H1382" s="89"/>
      <c r="I1382" s="89"/>
      <c r="J1382" s="89"/>
    </row>
    <row r="1383" spans="4:10" x14ac:dyDescent="0.2">
      <c r="D1383" s="88"/>
      <c r="E1383" s="89"/>
      <c r="F1383" s="89"/>
      <c r="G1383" s="89"/>
      <c r="H1383" s="89"/>
      <c r="I1383" s="89"/>
      <c r="J1383" s="89"/>
    </row>
    <row r="1384" spans="4:10" x14ac:dyDescent="0.2">
      <c r="D1384" s="88"/>
      <c r="E1384" s="89"/>
      <c r="F1384" s="89"/>
      <c r="G1384" s="89"/>
      <c r="H1384" s="89"/>
      <c r="I1384" s="89"/>
      <c r="J1384" s="89"/>
    </row>
    <row r="1385" spans="4:10" x14ac:dyDescent="0.2">
      <c r="D1385" s="88"/>
      <c r="E1385" s="89"/>
      <c r="F1385" s="89"/>
      <c r="G1385" s="89"/>
      <c r="H1385" s="89"/>
      <c r="I1385" s="89"/>
      <c r="J1385" s="89"/>
    </row>
    <row r="1386" spans="4:10" x14ac:dyDescent="0.2">
      <c r="D1386" s="88"/>
      <c r="E1386" s="89"/>
      <c r="F1386" s="89"/>
      <c r="G1386" s="89"/>
      <c r="H1386" s="89"/>
      <c r="I1386" s="89"/>
      <c r="J1386" s="89"/>
    </row>
    <row r="1387" spans="4:10" x14ac:dyDescent="0.2">
      <c r="D1387" s="88"/>
      <c r="E1387" s="89"/>
      <c r="F1387" s="89"/>
      <c r="G1387" s="89"/>
      <c r="H1387" s="89"/>
      <c r="I1387" s="89"/>
      <c r="J1387" s="89"/>
    </row>
    <row r="1388" spans="4:10" x14ac:dyDescent="0.2">
      <c r="D1388" s="88"/>
      <c r="E1388" s="89"/>
      <c r="F1388" s="89"/>
      <c r="G1388" s="89"/>
      <c r="H1388" s="89"/>
      <c r="I1388" s="89"/>
      <c r="J1388" s="89"/>
    </row>
    <row r="1389" spans="4:10" x14ac:dyDescent="0.2">
      <c r="D1389" s="88"/>
      <c r="E1389" s="89"/>
      <c r="F1389" s="89"/>
      <c r="G1389" s="89"/>
      <c r="H1389" s="89"/>
      <c r="I1389" s="89"/>
      <c r="J1389" s="89"/>
    </row>
    <row r="1390" spans="4:10" x14ac:dyDescent="0.2">
      <c r="D1390" s="88"/>
      <c r="E1390" s="89"/>
      <c r="F1390" s="89"/>
      <c r="G1390" s="89"/>
      <c r="H1390" s="89"/>
      <c r="I1390" s="89"/>
      <c r="J1390" s="89"/>
    </row>
    <row r="1391" spans="4:10" x14ac:dyDescent="0.2">
      <c r="D1391" s="88"/>
      <c r="E1391" s="89"/>
      <c r="F1391" s="89"/>
      <c r="G1391" s="89"/>
      <c r="H1391" s="89"/>
      <c r="I1391" s="89"/>
      <c r="J1391" s="89"/>
    </row>
    <row r="1392" spans="4:10" x14ac:dyDescent="0.2">
      <c r="D1392" s="88"/>
      <c r="E1392" s="89"/>
      <c r="F1392" s="89"/>
      <c r="G1392" s="89"/>
      <c r="H1392" s="89"/>
      <c r="I1392" s="89"/>
      <c r="J1392" s="89"/>
    </row>
    <row r="1393" spans="4:10" x14ac:dyDescent="0.2">
      <c r="D1393" s="88"/>
      <c r="E1393" s="89"/>
      <c r="F1393" s="89"/>
      <c r="G1393" s="89"/>
      <c r="H1393" s="89"/>
      <c r="I1393" s="89"/>
      <c r="J1393" s="89"/>
    </row>
    <row r="1394" spans="4:10" x14ac:dyDescent="0.2">
      <c r="D1394" s="88"/>
      <c r="E1394" s="89"/>
      <c r="F1394" s="89"/>
      <c r="G1394" s="89"/>
      <c r="H1394" s="89"/>
      <c r="I1394" s="89"/>
      <c r="J1394" s="89"/>
    </row>
    <row r="1395" spans="4:10" x14ac:dyDescent="0.2">
      <c r="D1395" s="88"/>
      <c r="E1395" s="89"/>
      <c r="F1395" s="89"/>
      <c r="G1395" s="89"/>
      <c r="H1395" s="89"/>
      <c r="I1395" s="89"/>
      <c r="J1395" s="89"/>
    </row>
    <row r="1396" spans="4:10" x14ac:dyDescent="0.2">
      <c r="D1396" s="88"/>
      <c r="E1396" s="89"/>
      <c r="F1396" s="89"/>
      <c r="G1396" s="89"/>
      <c r="H1396" s="89"/>
      <c r="I1396" s="89"/>
      <c r="J1396" s="89"/>
    </row>
    <row r="1397" spans="4:10" x14ac:dyDescent="0.2">
      <c r="D1397" s="88"/>
      <c r="E1397" s="89"/>
      <c r="F1397" s="89"/>
      <c r="G1397" s="89"/>
      <c r="H1397" s="89"/>
      <c r="I1397" s="89"/>
      <c r="J1397" s="89"/>
    </row>
    <row r="1398" spans="4:10" x14ac:dyDescent="0.2">
      <c r="D1398" s="88"/>
      <c r="E1398" s="89"/>
      <c r="F1398" s="89"/>
      <c r="G1398" s="89"/>
      <c r="H1398" s="89"/>
      <c r="I1398" s="89"/>
      <c r="J1398" s="89"/>
    </row>
    <row r="1399" spans="4:10" x14ac:dyDescent="0.2">
      <c r="D1399" s="88"/>
      <c r="E1399" s="89"/>
      <c r="F1399" s="89"/>
      <c r="G1399" s="89"/>
      <c r="H1399" s="89"/>
      <c r="I1399" s="89"/>
      <c r="J1399" s="89"/>
    </row>
    <row r="1400" spans="4:10" x14ac:dyDescent="0.2">
      <c r="D1400" s="88"/>
      <c r="E1400" s="89"/>
      <c r="F1400" s="89"/>
      <c r="G1400" s="89"/>
      <c r="H1400" s="89"/>
      <c r="I1400" s="89"/>
      <c r="J1400" s="89"/>
    </row>
    <row r="1401" spans="4:10" x14ac:dyDescent="0.2">
      <c r="D1401" s="88"/>
      <c r="E1401" s="89"/>
      <c r="F1401" s="89"/>
      <c r="G1401" s="89"/>
      <c r="H1401" s="89"/>
      <c r="I1401" s="89"/>
      <c r="J1401" s="89"/>
    </row>
    <row r="1402" spans="4:10" x14ac:dyDescent="0.2">
      <c r="D1402" s="88"/>
      <c r="E1402" s="89"/>
      <c r="F1402" s="89"/>
      <c r="G1402" s="89"/>
      <c r="H1402" s="89"/>
      <c r="I1402" s="89"/>
      <c r="J1402" s="89"/>
    </row>
    <row r="1403" spans="4:10" x14ac:dyDescent="0.2">
      <c r="D1403" s="88"/>
      <c r="E1403" s="89"/>
      <c r="F1403" s="89"/>
      <c r="G1403" s="89"/>
      <c r="H1403" s="89"/>
      <c r="I1403" s="89"/>
      <c r="J1403" s="89"/>
    </row>
    <row r="1404" spans="4:10" x14ac:dyDescent="0.2">
      <c r="D1404" s="88"/>
      <c r="E1404" s="89"/>
      <c r="F1404" s="89"/>
      <c r="G1404" s="89"/>
      <c r="H1404" s="89"/>
      <c r="I1404" s="89"/>
      <c r="J1404" s="89"/>
    </row>
    <row r="1405" spans="4:10" x14ac:dyDescent="0.2">
      <c r="D1405" s="88"/>
      <c r="E1405" s="89"/>
      <c r="F1405" s="89"/>
      <c r="G1405" s="89"/>
      <c r="H1405" s="89"/>
      <c r="I1405" s="89"/>
      <c r="J1405" s="89"/>
    </row>
    <row r="1406" spans="4:10" x14ac:dyDescent="0.2">
      <c r="D1406" s="88"/>
      <c r="E1406" s="89"/>
      <c r="F1406" s="89"/>
      <c r="G1406" s="89"/>
      <c r="H1406" s="89"/>
      <c r="I1406" s="89"/>
      <c r="J1406" s="89"/>
    </row>
    <row r="1407" spans="4:10" x14ac:dyDescent="0.2">
      <c r="D1407" s="88"/>
      <c r="E1407" s="89"/>
      <c r="F1407" s="89"/>
      <c r="G1407" s="89"/>
      <c r="H1407" s="89"/>
      <c r="I1407" s="89"/>
      <c r="J1407" s="89"/>
    </row>
    <row r="1408" spans="4:10" x14ac:dyDescent="0.2">
      <c r="D1408" s="88"/>
      <c r="E1408" s="89"/>
      <c r="F1408" s="89"/>
      <c r="G1408" s="89"/>
      <c r="H1408" s="89"/>
      <c r="I1408" s="89"/>
      <c r="J1408" s="89"/>
    </row>
    <row r="1409" spans="4:10" x14ac:dyDescent="0.2">
      <c r="D1409" s="88"/>
      <c r="E1409" s="89"/>
      <c r="F1409" s="89"/>
      <c r="G1409" s="89"/>
      <c r="H1409" s="89"/>
      <c r="I1409" s="89"/>
      <c r="J1409" s="89"/>
    </row>
    <row r="1410" spans="4:10" x14ac:dyDescent="0.2">
      <c r="D1410" s="88"/>
      <c r="E1410" s="89"/>
      <c r="F1410" s="89"/>
      <c r="G1410" s="89"/>
      <c r="H1410" s="89"/>
      <c r="I1410" s="89"/>
      <c r="J1410" s="89"/>
    </row>
    <row r="1411" spans="4:10" x14ac:dyDescent="0.2">
      <c r="D1411" s="88"/>
      <c r="E1411" s="89"/>
      <c r="F1411" s="89"/>
      <c r="G1411" s="89"/>
      <c r="H1411" s="89"/>
      <c r="I1411" s="89"/>
      <c r="J1411" s="89"/>
    </row>
    <row r="1412" spans="4:10" x14ac:dyDescent="0.2">
      <c r="D1412" s="88"/>
      <c r="E1412" s="89"/>
      <c r="F1412" s="89"/>
      <c r="G1412" s="89"/>
      <c r="H1412" s="89"/>
      <c r="I1412" s="89"/>
      <c r="J1412" s="89"/>
    </row>
    <row r="1413" spans="4:10" x14ac:dyDescent="0.2">
      <c r="D1413" s="88"/>
      <c r="E1413" s="89"/>
      <c r="F1413" s="89"/>
      <c r="G1413" s="89"/>
      <c r="H1413" s="89"/>
      <c r="I1413" s="89"/>
      <c r="J1413" s="89"/>
    </row>
    <row r="1414" spans="4:10" x14ac:dyDescent="0.2">
      <c r="D1414" s="88"/>
      <c r="E1414" s="89"/>
      <c r="F1414" s="89"/>
      <c r="G1414" s="89"/>
      <c r="H1414" s="89"/>
      <c r="I1414" s="89"/>
      <c r="J1414" s="89"/>
    </row>
    <row r="1415" spans="4:10" x14ac:dyDescent="0.2">
      <c r="D1415" s="88"/>
      <c r="E1415" s="89"/>
      <c r="F1415" s="89"/>
      <c r="G1415" s="89"/>
      <c r="H1415" s="89"/>
      <c r="I1415" s="89"/>
      <c r="J1415" s="89"/>
    </row>
    <row r="1416" spans="4:10" x14ac:dyDescent="0.2">
      <c r="D1416" s="88"/>
      <c r="E1416" s="89"/>
      <c r="F1416" s="89"/>
      <c r="G1416" s="89"/>
      <c r="H1416" s="89"/>
      <c r="I1416" s="89"/>
      <c r="J1416" s="89"/>
    </row>
    <row r="1417" spans="4:10" x14ac:dyDescent="0.2">
      <c r="D1417" s="88"/>
      <c r="E1417" s="89"/>
      <c r="F1417" s="89"/>
      <c r="G1417" s="89"/>
      <c r="H1417" s="89"/>
      <c r="I1417" s="89"/>
      <c r="J1417" s="89"/>
    </row>
    <row r="1418" spans="4:10" x14ac:dyDescent="0.2">
      <c r="D1418" s="88"/>
      <c r="E1418" s="89"/>
      <c r="F1418" s="89"/>
      <c r="G1418" s="89"/>
      <c r="H1418" s="89"/>
      <c r="I1418" s="89"/>
      <c r="J1418" s="89"/>
    </row>
    <row r="1419" spans="4:10" x14ac:dyDescent="0.2">
      <c r="D1419" s="88"/>
      <c r="E1419" s="89"/>
      <c r="F1419" s="89"/>
      <c r="G1419" s="89"/>
      <c r="H1419" s="89"/>
      <c r="I1419" s="89"/>
      <c r="J1419" s="89"/>
    </row>
    <row r="1420" spans="4:10" x14ac:dyDescent="0.2">
      <c r="D1420" s="88"/>
      <c r="E1420" s="89"/>
      <c r="F1420" s="89"/>
      <c r="G1420" s="89"/>
      <c r="H1420" s="89"/>
      <c r="I1420" s="89"/>
      <c r="J1420" s="89"/>
    </row>
    <row r="1421" spans="4:10" x14ac:dyDescent="0.2">
      <c r="D1421" s="88"/>
      <c r="E1421" s="89"/>
      <c r="F1421" s="89"/>
      <c r="G1421" s="89"/>
      <c r="H1421" s="89"/>
      <c r="I1421" s="89"/>
      <c r="J1421" s="89"/>
    </row>
    <row r="1422" spans="4:10" x14ac:dyDescent="0.2">
      <c r="D1422" s="88"/>
      <c r="E1422" s="89"/>
      <c r="F1422" s="89"/>
      <c r="G1422" s="89"/>
      <c r="H1422" s="89"/>
      <c r="I1422" s="89"/>
      <c r="J1422" s="89"/>
    </row>
    <row r="1423" spans="4:10" x14ac:dyDescent="0.2">
      <c r="D1423" s="88"/>
      <c r="E1423" s="89"/>
      <c r="F1423" s="89"/>
      <c r="G1423" s="89"/>
      <c r="H1423" s="89"/>
      <c r="I1423" s="89"/>
      <c r="J1423" s="89"/>
    </row>
    <row r="1424" spans="4:10" x14ac:dyDescent="0.2">
      <c r="D1424" s="88"/>
      <c r="E1424" s="89"/>
      <c r="F1424" s="89"/>
      <c r="G1424" s="89"/>
      <c r="H1424" s="89"/>
      <c r="I1424" s="89"/>
      <c r="J1424" s="89"/>
    </row>
    <row r="1425" spans="4:10" x14ac:dyDescent="0.2">
      <c r="D1425" s="88"/>
      <c r="E1425" s="89"/>
      <c r="F1425" s="89"/>
      <c r="G1425" s="89"/>
      <c r="H1425" s="89"/>
      <c r="I1425" s="89"/>
      <c r="J1425" s="89"/>
    </row>
    <row r="1426" spans="4:10" x14ac:dyDescent="0.2">
      <c r="D1426" s="88"/>
      <c r="E1426" s="89"/>
      <c r="F1426" s="89"/>
      <c r="G1426" s="89"/>
      <c r="H1426" s="89"/>
      <c r="I1426" s="89"/>
      <c r="J1426" s="89"/>
    </row>
    <row r="1427" spans="4:10" x14ac:dyDescent="0.2">
      <c r="D1427" s="88"/>
      <c r="E1427" s="89"/>
      <c r="F1427" s="89"/>
      <c r="G1427" s="89"/>
      <c r="H1427" s="89"/>
      <c r="I1427" s="89"/>
      <c r="J1427" s="89"/>
    </row>
    <row r="1428" spans="4:10" x14ac:dyDescent="0.2">
      <c r="D1428" s="88"/>
      <c r="E1428" s="89"/>
      <c r="F1428" s="89"/>
      <c r="G1428" s="89"/>
      <c r="H1428" s="89"/>
      <c r="I1428" s="89"/>
      <c r="J1428" s="89"/>
    </row>
    <row r="1429" spans="4:10" x14ac:dyDescent="0.2">
      <c r="D1429" s="88"/>
      <c r="E1429" s="89"/>
      <c r="F1429" s="89"/>
      <c r="G1429" s="89"/>
      <c r="H1429" s="89"/>
      <c r="I1429" s="89"/>
      <c r="J1429" s="89"/>
    </row>
    <row r="1430" spans="4:10" x14ac:dyDescent="0.2">
      <c r="D1430" s="88"/>
      <c r="E1430" s="89"/>
      <c r="F1430" s="89"/>
      <c r="G1430" s="89"/>
      <c r="H1430" s="89"/>
      <c r="I1430" s="89"/>
      <c r="J1430" s="89"/>
    </row>
    <row r="1431" spans="4:10" x14ac:dyDescent="0.2">
      <c r="D1431" s="88"/>
      <c r="E1431" s="89"/>
      <c r="F1431" s="89"/>
      <c r="G1431" s="89"/>
      <c r="H1431" s="89"/>
      <c r="I1431" s="89"/>
      <c r="J1431" s="89"/>
    </row>
    <row r="1432" spans="4:10" x14ac:dyDescent="0.2">
      <c r="D1432" s="88"/>
      <c r="E1432" s="89"/>
      <c r="F1432" s="89"/>
      <c r="G1432" s="89"/>
      <c r="H1432" s="89"/>
      <c r="I1432" s="89"/>
      <c r="J1432" s="89"/>
    </row>
    <row r="1433" spans="4:10" x14ac:dyDescent="0.2">
      <c r="D1433" s="88"/>
      <c r="E1433" s="89"/>
      <c r="F1433" s="89"/>
      <c r="G1433" s="89"/>
      <c r="H1433" s="89"/>
      <c r="I1433" s="89"/>
      <c r="J1433" s="89"/>
    </row>
    <row r="1434" spans="4:10" x14ac:dyDescent="0.2">
      <c r="D1434" s="88"/>
      <c r="E1434" s="89"/>
      <c r="F1434" s="89"/>
      <c r="G1434" s="89"/>
      <c r="H1434" s="89"/>
      <c r="I1434" s="89"/>
      <c r="J1434" s="89"/>
    </row>
    <row r="1435" spans="4:10" x14ac:dyDescent="0.2">
      <c r="D1435" s="88"/>
      <c r="E1435" s="89"/>
      <c r="F1435" s="89"/>
      <c r="G1435" s="89"/>
      <c r="H1435" s="89"/>
      <c r="I1435" s="89"/>
      <c r="J1435" s="89"/>
    </row>
    <row r="1436" spans="4:10" x14ac:dyDescent="0.2">
      <c r="D1436" s="88"/>
      <c r="E1436" s="89"/>
      <c r="F1436" s="89"/>
      <c r="G1436" s="89"/>
      <c r="H1436" s="89"/>
      <c r="I1436" s="89"/>
      <c r="J1436" s="89"/>
    </row>
    <row r="1437" spans="4:10" x14ac:dyDescent="0.2">
      <c r="D1437" s="88"/>
      <c r="E1437" s="89"/>
      <c r="F1437" s="89"/>
      <c r="G1437" s="89"/>
      <c r="H1437" s="89"/>
      <c r="I1437" s="89"/>
      <c r="J1437" s="89"/>
    </row>
    <row r="1438" spans="4:10" x14ac:dyDescent="0.2">
      <c r="D1438" s="88"/>
      <c r="E1438" s="89"/>
      <c r="F1438" s="89"/>
      <c r="G1438" s="89"/>
      <c r="H1438" s="89"/>
      <c r="I1438" s="89"/>
      <c r="J1438" s="89"/>
    </row>
    <row r="1439" spans="4:10" x14ac:dyDescent="0.2">
      <c r="D1439" s="88"/>
      <c r="E1439" s="89"/>
      <c r="F1439" s="89"/>
      <c r="G1439" s="89"/>
      <c r="H1439" s="89"/>
      <c r="I1439" s="89"/>
      <c r="J1439" s="89"/>
    </row>
    <row r="1440" spans="4:10" x14ac:dyDescent="0.2">
      <c r="D1440" s="88"/>
      <c r="E1440" s="89"/>
      <c r="F1440" s="89"/>
      <c r="G1440" s="89"/>
      <c r="H1440" s="89"/>
      <c r="I1440" s="89"/>
      <c r="J1440" s="89"/>
    </row>
    <row r="1441" spans="4:10" x14ac:dyDescent="0.2">
      <c r="D1441" s="88"/>
      <c r="E1441" s="89"/>
      <c r="F1441" s="89"/>
      <c r="G1441" s="89"/>
      <c r="H1441" s="89"/>
      <c r="I1441" s="89"/>
      <c r="J1441" s="89"/>
    </row>
    <row r="1442" spans="4:10" x14ac:dyDescent="0.2">
      <c r="D1442" s="88"/>
      <c r="E1442" s="89"/>
      <c r="F1442" s="89"/>
      <c r="G1442" s="89"/>
      <c r="H1442" s="89"/>
      <c r="I1442" s="89"/>
      <c r="J1442" s="89"/>
    </row>
    <row r="1443" spans="4:10" x14ac:dyDescent="0.2">
      <c r="D1443" s="88"/>
      <c r="E1443" s="89"/>
      <c r="F1443" s="89"/>
      <c r="G1443" s="89"/>
      <c r="H1443" s="89"/>
      <c r="I1443" s="89"/>
      <c r="J1443" s="89"/>
    </row>
    <row r="1444" spans="4:10" x14ac:dyDescent="0.2">
      <c r="D1444" s="88"/>
      <c r="E1444" s="89"/>
      <c r="F1444" s="89"/>
      <c r="G1444" s="89"/>
      <c r="H1444" s="89"/>
      <c r="I1444" s="89"/>
      <c r="J1444" s="89"/>
    </row>
    <row r="1445" spans="4:10" x14ac:dyDescent="0.2">
      <c r="D1445" s="88"/>
      <c r="E1445" s="89"/>
      <c r="F1445" s="89"/>
      <c r="G1445" s="89"/>
      <c r="H1445" s="89"/>
      <c r="I1445" s="89"/>
      <c r="J1445" s="89"/>
    </row>
    <row r="1446" spans="4:10" x14ac:dyDescent="0.2">
      <c r="D1446" s="88"/>
      <c r="E1446" s="89"/>
      <c r="F1446" s="89"/>
      <c r="G1446" s="89"/>
      <c r="H1446" s="89"/>
      <c r="I1446" s="89"/>
      <c r="J1446" s="89"/>
    </row>
    <row r="1447" spans="4:10" x14ac:dyDescent="0.2">
      <c r="D1447" s="88"/>
      <c r="E1447" s="89"/>
      <c r="F1447" s="89"/>
      <c r="G1447" s="89"/>
      <c r="H1447" s="89"/>
      <c r="I1447" s="89"/>
      <c r="J1447" s="89"/>
    </row>
    <row r="1448" spans="4:10" x14ac:dyDescent="0.2">
      <c r="D1448" s="88"/>
      <c r="E1448" s="89"/>
      <c r="F1448" s="89"/>
      <c r="G1448" s="89"/>
      <c r="H1448" s="89"/>
      <c r="I1448" s="89"/>
      <c r="J1448" s="89"/>
    </row>
    <row r="1449" spans="4:10" x14ac:dyDescent="0.2">
      <c r="D1449" s="88"/>
      <c r="E1449" s="89"/>
      <c r="F1449" s="89"/>
      <c r="G1449" s="89"/>
      <c r="H1449" s="89"/>
      <c r="I1449" s="89"/>
      <c r="J1449" s="89"/>
    </row>
    <row r="1450" spans="4:10" x14ac:dyDescent="0.2">
      <c r="D1450" s="88"/>
      <c r="E1450" s="89"/>
      <c r="F1450" s="89"/>
      <c r="G1450" s="89"/>
      <c r="H1450" s="89"/>
      <c r="I1450" s="89"/>
      <c r="J1450" s="89"/>
    </row>
    <row r="1451" spans="4:10" x14ac:dyDescent="0.2">
      <c r="D1451" s="88"/>
      <c r="E1451" s="89"/>
      <c r="F1451" s="89"/>
      <c r="G1451" s="89"/>
      <c r="H1451" s="89"/>
      <c r="I1451" s="89"/>
      <c r="J1451" s="89"/>
    </row>
    <row r="1452" spans="4:10" x14ac:dyDescent="0.2">
      <c r="D1452" s="88"/>
      <c r="E1452" s="89"/>
      <c r="F1452" s="89"/>
      <c r="G1452" s="89"/>
      <c r="H1452" s="89"/>
      <c r="I1452" s="89"/>
      <c r="J1452" s="89"/>
    </row>
    <row r="1453" spans="4:10" x14ac:dyDescent="0.2">
      <c r="D1453" s="88"/>
      <c r="E1453" s="89"/>
      <c r="F1453" s="89"/>
      <c r="G1453" s="89"/>
      <c r="H1453" s="89"/>
      <c r="I1453" s="89"/>
      <c r="J1453" s="89"/>
    </row>
    <row r="1454" spans="4:10" x14ac:dyDescent="0.2">
      <c r="D1454" s="88"/>
      <c r="E1454" s="89"/>
      <c r="F1454" s="89"/>
      <c r="G1454" s="89"/>
      <c r="H1454" s="89"/>
      <c r="I1454" s="89"/>
      <c r="J1454" s="89"/>
    </row>
    <row r="1455" spans="4:10" x14ac:dyDescent="0.2">
      <c r="D1455" s="88"/>
      <c r="E1455" s="89"/>
      <c r="F1455" s="89"/>
      <c r="G1455" s="89"/>
      <c r="H1455" s="89"/>
      <c r="I1455" s="89"/>
      <c r="J1455" s="89"/>
    </row>
    <row r="1456" spans="4:10" x14ac:dyDescent="0.2">
      <c r="D1456" s="88"/>
      <c r="E1456" s="89"/>
      <c r="F1456" s="89"/>
      <c r="G1456" s="89"/>
      <c r="H1456" s="89"/>
      <c r="I1456" s="89"/>
      <c r="J1456" s="89"/>
    </row>
    <row r="1457" spans="4:10" x14ac:dyDescent="0.2">
      <c r="D1457" s="88"/>
      <c r="E1457" s="89"/>
      <c r="F1457" s="89"/>
      <c r="G1457" s="89"/>
      <c r="H1457" s="89"/>
      <c r="I1457" s="89"/>
      <c r="J1457" s="89"/>
    </row>
    <row r="1458" spans="4:10" x14ac:dyDescent="0.2">
      <c r="D1458" s="88"/>
      <c r="E1458" s="89"/>
      <c r="F1458" s="89"/>
      <c r="G1458" s="89"/>
      <c r="H1458" s="89"/>
      <c r="I1458" s="89"/>
      <c r="J1458" s="89"/>
    </row>
    <row r="1459" spans="4:10" x14ac:dyDescent="0.2">
      <c r="D1459" s="88"/>
      <c r="E1459" s="89"/>
      <c r="F1459" s="89"/>
      <c r="G1459" s="89"/>
      <c r="H1459" s="89"/>
      <c r="I1459" s="89"/>
      <c r="J1459" s="89"/>
    </row>
    <row r="1460" spans="4:10" x14ac:dyDescent="0.2">
      <c r="D1460" s="88"/>
      <c r="E1460" s="89"/>
      <c r="F1460" s="89"/>
      <c r="G1460" s="89"/>
      <c r="H1460" s="89"/>
      <c r="I1460" s="89"/>
      <c r="J1460" s="89"/>
    </row>
    <row r="1461" spans="4:10" x14ac:dyDescent="0.2">
      <c r="D1461" s="88"/>
      <c r="E1461" s="89"/>
      <c r="F1461" s="89"/>
      <c r="G1461" s="89"/>
      <c r="H1461" s="89"/>
      <c r="I1461" s="89"/>
      <c r="J1461" s="89"/>
    </row>
    <row r="1462" spans="4:10" x14ac:dyDescent="0.2">
      <c r="D1462" s="88"/>
      <c r="E1462" s="89"/>
      <c r="F1462" s="89"/>
      <c r="G1462" s="89"/>
      <c r="H1462" s="89"/>
      <c r="I1462" s="89"/>
      <c r="J1462" s="89"/>
    </row>
    <row r="1463" spans="4:10" x14ac:dyDescent="0.2">
      <c r="D1463" s="88"/>
      <c r="E1463" s="89"/>
      <c r="F1463" s="89"/>
      <c r="G1463" s="89"/>
      <c r="H1463" s="89"/>
      <c r="I1463" s="89"/>
      <c r="J1463" s="89"/>
    </row>
    <row r="1464" spans="4:10" x14ac:dyDescent="0.2">
      <c r="D1464" s="88"/>
      <c r="E1464" s="89"/>
      <c r="F1464" s="89"/>
      <c r="G1464" s="89"/>
      <c r="H1464" s="89"/>
      <c r="I1464" s="89"/>
      <c r="J1464" s="89"/>
    </row>
    <row r="1465" spans="4:10" x14ac:dyDescent="0.2">
      <c r="D1465" s="88"/>
      <c r="E1465" s="89"/>
      <c r="F1465" s="89"/>
      <c r="G1465" s="89"/>
      <c r="H1465" s="89"/>
      <c r="I1465" s="89"/>
      <c r="J1465" s="89"/>
    </row>
    <row r="1466" spans="4:10" x14ac:dyDescent="0.2">
      <c r="D1466" s="88"/>
      <c r="E1466" s="89"/>
      <c r="F1466" s="89"/>
      <c r="G1466" s="89"/>
      <c r="H1466" s="89"/>
      <c r="I1466" s="89"/>
      <c r="J1466" s="89"/>
    </row>
    <row r="1467" spans="4:10" x14ac:dyDescent="0.2">
      <c r="D1467" s="88"/>
      <c r="E1467" s="89"/>
      <c r="F1467" s="89"/>
      <c r="G1467" s="89"/>
      <c r="H1467" s="89"/>
      <c r="I1467" s="89"/>
      <c r="J1467" s="89"/>
    </row>
    <row r="1468" spans="4:10" x14ac:dyDescent="0.2">
      <c r="D1468" s="88"/>
      <c r="E1468" s="89"/>
      <c r="F1468" s="89"/>
      <c r="G1468" s="89"/>
      <c r="H1468" s="89"/>
      <c r="I1468" s="89"/>
      <c r="J1468" s="89"/>
    </row>
    <row r="1469" spans="4:10" x14ac:dyDescent="0.2">
      <c r="D1469" s="88"/>
      <c r="E1469" s="89"/>
      <c r="F1469" s="89"/>
      <c r="G1469" s="89"/>
      <c r="H1469" s="89"/>
      <c r="I1469" s="89"/>
      <c r="J1469" s="89"/>
    </row>
    <row r="1470" spans="4:10" x14ac:dyDescent="0.2">
      <c r="D1470" s="88"/>
      <c r="E1470" s="89"/>
      <c r="F1470" s="89"/>
      <c r="G1470" s="89"/>
      <c r="H1470" s="89"/>
      <c r="I1470" s="89"/>
      <c r="J1470" s="89"/>
    </row>
    <row r="1471" spans="4:10" x14ac:dyDescent="0.2">
      <c r="D1471" s="88"/>
      <c r="E1471" s="89"/>
      <c r="F1471" s="89"/>
      <c r="G1471" s="89"/>
      <c r="H1471" s="89"/>
      <c r="I1471" s="89"/>
      <c r="J1471" s="89"/>
    </row>
    <row r="1472" spans="4:10" x14ac:dyDescent="0.2">
      <c r="D1472" s="88"/>
      <c r="E1472" s="89"/>
      <c r="F1472" s="89"/>
      <c r="G1472" s="89"/>
      <c r="H1472" s="89"/>
      <c r="I1472" s="89"/>
      <c r="J1472" s="89"/>
    </row>
    <row r="1473" spans="4:10" x14ac:dyDescent="0.2">
      <c r="D1473" s="88"/>
      <c r="E1473" s="89"/>
      <c r="F1473" s="89"/>
      <c r="G1473" s="89"/>
      <c r="H1473" s="89"/>
      <c r="I1473" s="89"/>
      <c r="J1473" s="89"/>
    </row>
    <row r="1474" spans="4:10" x14ac:dyDescent="0.2">
      <c r="D1474" s="88"/>
      <c r="E1474" s="89"/>
      <c r="F1474" s="89"/>
      <c r="G1474" s="89"/>
      <c r="H1474" s="89"/>
      <c r="I1474" s="89"/>
      <c r="J1474" s="89"/>
    </row>
    <row r="1475" spans="4:10" x14ac:dyDescent="0.2">
      <c r="D1475" s="88"/>
      <c r="E1475" s="89"/>
      <c r="F1475" s="89"/>
      <c r="G1475" s="89"/>
      <c r="H1475" s="89"/>
      <c r="I1475" s="89"/>
      <c r="J1475" s="89"/>
    </row>
    <row r="1476" spans="4:10" x14ac:dyDescent="0.2">
      <c r="D1476" s="88"/>
      <c r="E1476" s="89"/>
      <c r="F1476" s="89"/>
      <c r="G1476" s="89"/>
      <c r="H1476" s="89"/>
      <c r="I1476" s="89"/>
      <c r="J1476" s="89"/>
    </row>
    <row r="1477" spans="4:10" x14ac:dyDescent="0.2">
      <c r="D1477" s="88"/>
      <c r="E1477" s="89"/>
      <c r="F1477" s="89"/>
      <c r="G1477" s="89"/>
      <c r="H1477" s="89"/>
      <c r="I1477" s="89"/>
      <c r="J1477" s="89"/>
    </row>
    <row r="1478" spans="4:10" x14ac:dyDescent="0.2">
      <c r="D1478" s="88"/>
      <c r="E1478" s="89"/>
      <c r="F1478" s="89"/>
      <c r="G1478" s="89"/>
      <c r="H1478" s="89"/>
      <c r="I1478" s="89"/>
      <c r="J1478" s="89"/>
    </row>
    <row r="1479" spans="4:10" x14ac:dyDescent="0.2">
      <c r="D1479" s="88"/>
      <c r="E1479" s="89"/>
      <c r="F1479" s="89"/>
      <c r="G1479" s="89"/>
      <c r="H1479" s="89"/>
      <c r="I1479" s="89"/>
      <c r="J1479" s="89"/>
    </row>
    <row r="1480" spans="4:10" x14ac:dyDescent="0.2">
      <c r="D1480" s="88"/>
      <c r="E1480" s="89"/>
      <c r="F1480" s="89"/>
      <c r="G1480" s="89"/>
      <c r="H1480" s="89"/>
      <c r="I1480" s="89"/>
      <c r="J1480" s="89"/>
    </row>
    <row r="1481" spans="4:10" x14ac:dyDescent="0.2">
      <c r="D1481" s="88"/>
      <c r="E1481" s="89"/>
      <c r="F1481" s="89"/>
      <c r="G1481" s="89"/>
      <c r="H1481" s="89"/>
      <c r="I1481" s="89"/>
      <c r="J1481" s="89"/>
    </row>
    <row r="1482" spans="4:10" x14ac:dyDescent="0.2">
      <c r="D1482" s="88"/>
      <c r="E1482" s="89"/>
      <c r="F1482" s="89"/>
      <c r="G1482" s="89"/>
      <c r="H1482" s="89"/>
      <c r="I1482" s="89"/>
      <c r="J1482" s="89"/>
    </row>
    <row r="1483" spans="4:10" x14ac:dyDescent="0.2">
      <c r="D1483" s="88"/>
      <c r="E1483" s="89"/>
      <c r="F1483" s="89"/>
      <c r="G1483" s="89"/>
      <c r="H1483" s="89"/>
      <c r="I1483" s="89"/>
      <c r="J1483" s="89"/>
    </row>
    <row r="1484" spans="4:10" x14ac:dyDescent="0.2">
      <c r="D1484" s="88"/>
      <c r="E1484" s="89"/>
      <c r="F1484" s="89"/>
      <c r="G1484" s="89"/>
      <c r="H1484" s="89"/>
      <c r="I1484" s="89"/>
      <c r="J1484" s="89"/>
    </row>
    <row r="1485" spans="4:10" x14ac:dyDescent="0.2">
      <c r="D1485" s="88"/>
      <c r="E1485" s="89"/>
      <c r="F1485" s="89"/>
      <c r="G1485" s="89"/>
      <c r="H1485" s="89"/>
      <c r="I1485" s="89"/>
      <c r="J1485" s="89"/>
    </row>
    <row r="1486" spans="4:10" x14ac:dyDescent="0.2">
      <c r="D1486" s="88"/>
      <c r="E1486" s="89"/>
      <c r="F1486" s="89"/>
      <c r="G1486" s="89"/>
      <c r="H1486" s="89"/>
      <c r="I1486" s="89"/>
      <c r="J1486" s="89"/>
    </row>
    <row r="1487" spans="4:10" x14ac:dyDescent="0.2">
      <c r="D1487" s="88"/>
      <c r="E1487" s="89"/>
      <c r="F1487" s="89"/>
      <c r="G1487" s="89"/>
      <c r="H1487" s="89"/>
      <c r="I1487" s="89"/>
      <c r="J1487" s="89"/>
    </row>
    <row r="1488" spans="4:10" x14ac:dyDescent="0.2">
      <c r="D1488" s="88"/>
      <c r="E1488" s="89"/>
      <c r="F1488" s="89"/>
      <c r="G1488" s="89"/>
      <c r="H1488" s="89"/>
      <c r="I1488" s="89"/>
      <c r="J1488" s="89"/>
    </row>
    <row r="1489" spans="4:10" x14ac:dyDescent="0.2">
      <c r="D1489" s="88"/>
      <c r="E1489" s="89"/>
      <c r="F1489" s="89"/>
      <c r="G1489" s="89"/>
      <c r="H1489" s="89"/>
      <c r="I1489" s="89"/>
      <c r="J1489" s="89"/>
    </row>
    <row r="1490" spans="4:10" x14ac:dyDescent="0.2">
      <c r="D1490" s="88"/>
      <c r="E1490" s="89"/>
      <c r="F1490" s="89"/>
      <c r="G1490" s="89"/>
      <c r="H1490" s="89"/>
      <c r="I1490" s="89"/>
      <c r="J1490" s="89"/>
    </row>
    <row r="1491" spans="4:10" x14ac:dyDescent="0.2">
      <c r="D1491" s="88"/>
      <c r="E1491" s="89"/>
      <c r="F1491" s="89"/>
      <c r="G1491" s="89"/>
      <c r="H1491" s="89"/>
      <c r="I1491" s="89"/>
      <c r="J1491" s="89"/>
    </row>
    <row r="1492" spans="4:10" x14ac:dyDescent="0.2">
      <c r="D1492" s="88"/>
      <c r="E1492" s="89"/>
      <c r="F1492" s="89"/>
      <c r="G1492" s="89"/>
      <c r="H1492" s="89"/>
      <c r="I1492" s="89"/>
      <c r="J1492" s="89"/>
    </row>
    <row r="1493" spans="4:10" x14ac:dyDescent="0.2">
      <c r="D1493" s="88"/>
      <c r="E1493" s="89"/>
      <c r="F1493" s="89"/>
      <c r="G1493" s="89"/>
      <c r="H1493" s="89"/>
      <c r="I1493" s="89"/>
      <c r="J1493" s="89"/>
    </row>
    <row r="1494" spans="4:10" x14ac:dyDescent="0.2">
      <c r="D1494" s="88"/>
      <c r="E1494" s="89"/>
      <c r="F1494" s="89"/>
      <c r="G1494" s="89"/>
      <c r="H1494" s="89"/>
      <c r="I1494" s="89"/>
      <c r="J1494" s="89"/>
    </row>
    <row r="1495" spans="4:10" x14ac:dyDescent="0.2">
      <c r="D1495" s="88"/>
      <c r="E1495" s="89"/>
      <c r="F1495" s="89"/>
      <c r="G1495" s="89"/>
      <c r="H1495" s="89"/>
      <c r="I1495" s="89"/>
      <c r="J1495" s="89"/>
    </row>
    <row r="1496" spans="4:10" x14ac:dyDescent="0.2">
      <c r="D1496" s="88"/>
      <c r="E1496" s="89"/>
      <c r="F1496" s="89"/>
      <c r="G1496" s="89"/>
      <c r="H1496" s="89"/>
      <c r="I1496" s="89"/>
      <c r="J1496" s="89"/>
    </row>
    <row r="1497" spans="4:10" x14ac:dyDescent="0.2">
      <c r="D1497" s="88"/>
      <c r="E1497" s="89"/>
      <c r="F1497" s="89"/>
      <c r="G1497" s="89"/>
      <c r="H1497" s="89"/>
      <c r="I1497" s="89"/>
      <c r="J1497" s="89"/>
    </row>
    <row r="1498" spans="4:10" x14ac:dyDescent="0.2">
      <c r="D1498" s="88"/>
      <c r="E1498" s="89"/>
      <c r="F1498" s="89"/>
      <c r="G1498" s="89"/>
      <c r="H1498" s="89"/>
      <c r="I1498" s="89"/>
      <c r="J1498" s="89"/>
    </row>
    <row r="1499" spans="4:10" x14ac:dyDescent="0.2">
      <c r="D1499" s="88"/>
      <c r="E1499" s="89"/>
      <c r="F1499" s="89"/>
      <c r="G1499" s="89"/>
      <c r="H1499" s="89"/>
      <c r="I1499" s="89"/>
      <c r="J1499" s="89"/>
    </row>
    <row r="1500" spans="4:10" x14ac:dyDescent="0.2">
      <c r="D1500" s="88"/>
      <c r="E1500" s="89"/>
      <c r="F1500" s="89"/>
      <c r="G1500" s="89"/>
      <c r="H1500" s="89"/>
      <c r="I1500" s="89"/>
      <c r="J1500" s="89"/>
    </row>
    <row r="1501" spans="4:10" x14ac:dyDescent="0.2">
      <c r="D1501" s="88"/>
      <c r="E1501" s="89"/>
      <c r="F1501" s="89"/>
      <c r="G1501" s="89"/>
      <c r="H1501" s="89"/>
      <c r="I1501" s="89"/>
      <c r="J1501" s="89"/>
    </row>
    <row r="1502" spans="4:10" x14ac:dyDescent="0.2">
      <c r="D1502" s="88"/>
      <c r="E1502" s="89"/>
      <c r="F1502" s="89"/>
      <c r="G1502" s="89"/>
      <c r="H1502" s="89"/>
      <c r="I1502" s="89"/>
      <c r="J1502" s="89"/>
    </row>
    <row r="1503" spans="4:10" x14ac:dyDescent="0.2">
      <c r="D1503" s="88"/>
      <c r="E1503" s="89"/>
      <c r="F1503" s="89"/>
      <c r="G1503" s="89"/>
      <c r="H1503" s="89"/>
      <c r="I1503" s="89"/>
      <c r="J1503" s="89"/>
    </row>
    <row r="1504" spans="4:10" x14ac:dyDescent="0.2">
      <c r="D1504" s="88"/>
      <c r="E1504" s="89"/>
      <c r="F1504" s="89"/>
      <c r="G1504" s="89"/>
      <c r="H1504" s="89"/>
      <c r="I1504" s="89"/>
      <c r="J1504" s="89"/>
    </row>
    <row r="1505" spans="4:10" x14ac:dyDescent="0.2">
      <c r="D1505" s="88"/>
      <c r="E1505" s="89"/>
      <c r="F1505" s="89"/>
      <c r="G1505" s="89"/>
      <c r="H1505" s="89"/>
      <c r="I1505" s="89"/>
      <c r="J1505" s="89"/>
    </row>
    <row r="1506" spans="4:10" x14ac:dyDescent="0.2">
      <c r="D1506" s="88"/>
      <c r="E1506" s="89"/>
      <c r="F1506" s="89"/>
      <c r="G1506" s="89"/>
      <c r="H1506" s="89"/>
      <c r="I1506" s="89"/>
      <c r="J1506" s="89"/>
    </row>
    <row r="1507" spans="4:10" x14ac:dyDescent="0.2">
      <c r="D1507" s="88"/>
      <c r="E1507" s="89"/>
      <c r="F1507" s="89"/>
      <c r="G1507" s="89"/>
      <c r="H1507" s="89"/>
      <c r="I1507" s="89"/>
      <c r="J1507" s="89"/>
    </row>
    <row r="1508" spans="4:10" x14ac:dyDescent="0.2">
      <c r="D1508" s="88"/>
      <c r="E1508" s="89"/>
      <c r="F1508" s="89"/>
      <c r="G1508" s="89"/>
      <c r="H1508" s="89"/>
      <c r="I1508" s="89"/>
      <c r="J1508" s="89"/>
    </row>
    <row r="1509" spans="4:10" x14ac:dyDescent="0.2">
      <c r="D1509" s="88"/>
      <c r="E1509" s="89"/>
      <c r="F1509" s="89"/>
      <c r="G1509" s="89"/>
      <c r="H1509" s="89"/>
      <c r="I1509" s="89"/>
      <c r="J1509" s="89"/>
    </row>
    <row r="1510" spans="4:10" x14ac:dyDescent="0.2">
      <c r="D1510" s="88"/>
      <c r="E1510" s="89"/>
      <c r="F1510" s="89"/>
      <c r="G1510" s="89"/>
      <c r="H1510" s="89"/>
      <c r="I1510" s="89"/>
      <c r="J1510" s="89"/>
    </row>
    <row r="1511" spans="4:10" x14ac:dyDescent="0.2">
      <c r="D1511" s="88"/>
      <c r="E1511" s="89"/>
      <c r="F1511" s="89"/>
      <c r="G1511" s="89"/>
      <c r="H1511" s="89"/>
      <c r="I1511" s="89"/>
      <c r="J1511" s="89"/>
    </row>
    <row r="1512" spans="4:10" x14ac:dyDescent="0.2">
      <c r="D1512" s="88"/>
      <c r="E1512" s="89"/>
      <c r="F1512" s="89"/>
      <c r="G1512" s="89"/>
      <c r="H1512" s="89"/>
      <c r="I1512" s="89"/>
      <c r="J1512" s="89"/>
    </row>
    <row r="1513" spans="4:10" x14ac:dyDescent="0.2">
      <c r="D1513" s="88"/>
      <c r="E1513" s="89"/>
      <c r="F1513" s="89"/>
      <c r="G1513" s="89"/>
      <c r="H1513" s="89"/>
      <c r="I1513" s="89"/>
      <c r="J1513" s="89"/>
    </row>
    <row r="1514" spans="4:10" x14ac:dyDescent="0.2">
      <c r="D1514" s="88"/>
      <c r="E1514" s="89"/>
      <c r="F1514" s="89"/>
      <c r="G1514" s="89"/>
      <c r="H1514" s="89"/>
      <c r="I1514" s="89"/>
      <c r="J1514" s="89"/>
    </row>
    <row r="1515" spans="4:10" x14ac:dyDescent="0.2">
      <c r="D1515" s="88"/>
      <c r="E1515" s="89"/>
      <c r="F1515" s="89"/>
      <c r="G1515" s="89"/>
      <c r="H1515" s="89"/>
      <c r="I1515" s="89"/>
      <c r="J1515" s="89"/>
    </row>
    <row r="1516" spans="4:10" x14ac:dyDescent="0.2">
      <c r="D1516" s="88"/>
      <c r="E1516" s="89"/>
      <c r="F1516" s="89"/>
      <c r="G1516" s="89"/>
      <c r="H1516" s="89"/>
      <c r="I1516" s="89"/>
      <c r="J1516" s="89"/>
    </row>
    <row r="1517" spans="4:10" x14ac:dyDescent="0.2">
      <c r="D1517" s="88"/>
      <c r="E1517" s="89"/>
      <c r="F1517" s="89"/>
      <c r="G1517" s="89"/>
      <c r="H1517" s="89"/>
      <c r="I1517" s="89"/>
      <c r="J1517" s="89"/>
    </row>
    <row r="1518" spans="4:10" x14ac:dyDescent="0.2">
      <c r="D1518" s="88"/>
      <c r="E1518" s="89"/>
      <c r="F1518" s="89"/>
      <c r="G1518" s="89"/>
      <c r="H1518" s="89"/>
      <c r="I1518" s="89"/>
      <c r="J1518" s="89"/>
    </row>
    <row r="1519" spans="4:10" x14ac:dyDescent="0.2">
      <c r="D1519" s="88"/>
      <c r="E1519" s="89"/>
      <c r="F1519" s="89"/>
      <c r="G1519" s="89"/>
      <c r="H1519" s="89"/>
      <c r="I1519" s="89"/>
      <c r="J1519" s="89"/>
    </row>
    <row r="1520" spans="4:10" x14ac:dyDescent="0.2">
      <c r="D1520" s="88"/>
      <c r="E1520" s="89"/>
      <c r="F1520" s="89"/>
      <c r="G1520" s="89"/>
      <c r="H1520" s="89"/>
      <c r="I1520" s="89"/>
      <c r="J1520" s="89"/>
    </row>
    <row r="1521" spans="4:10" x14ac:dyDescent="0.2">
      <c r="D1521" s="88"/>
      <c r="E1521" s="89"/>
      <c r="F1521" s="89"/>
      <c r="G1521" s="89"/>
      <c r="H1521" s="89"/>
      <c r="I1521" s="89"/>
      <c r="J1521" s="89"/>
    </row>
    <row r="1522" spans="4:10" x14ac:dyDescent="0.2">
      <c r="D1522" s="88"/>
      <c r="E1522" s="89"/>
      <c r="F1522" s="89"/>
      <c r="G1522" s="89"/>
      <c r="H1522" s="89"/>
      <c r="I1522" s="89"/>
      <c r="J1522" s="89"/>
    </row>
    <row r="1523" spans="4:10" x14ac:dyDescent="0.2">
      <c r="D1523" s="88"/>
      <c r="E1523" s="89"/>
      <c r="F1523" s="89"/>
      <c r="G1523" s="89"/>
      <c r="H1523" s="89"/>
      <c r="I1523" s="89"/>
      <c r="J1523" s="89"/>
    </row>
    <row r="1524" spans="4:10" x14ac:dyDescent="0.2">
      <c r="D1524" s="88"/>
      <c r="E1524" s="89"/>
      <c r="F1524" s="89"/>
      <c r="G1524" s="89"/>
      <c r="H1524" s="89"/>
      <c r="I1524" s="89"/>
      <c r="J1524" s="89"/>
    </row>
    <row r="1525" spans="4:10" x14ac:dyDescent="0.2">
      <c r="D1525" s="88"/>
      <c r="E1525" s="89"/>
      <c r="F1525" s="89"/>
      <c r="G1525" s="89"/>
      <c r="H1525" s="89"/>
      <c r="I1525" s="89"/>
      <c r="J1525" s="89"/>
    </row>
    <row r="1526" spans="4:10" x14ac:dyDescent="0.2">
      <c r="D1526" s="88"/>
      <c r="E1526" s="89"/>
      <c r="F1526" s="89"/>
      <c r="G1526" s="89"/>
      <c r="H1526" s="89"/>
      <c r="I1526" s="89"/>
      <c r="J1526" s="89"/>
    </row>
    <row r="1527" spans="4:10" x14ac:dyDescent="0.2">
      <c r="D1527" s="88"/>
      <c r="E1527" s="89"/>
      <c r="F1527" s="89"/>
      <c r="G1527" s="89"/>
      <c r="H1527" s="89"/>
      <c r="I1527" s="89"/>
      <c r="J1527" s="89"/>
    </row>
    <row r="1528" spans="4:10" x14ac:dyDescent="0.2">
      <c r="D1528" s="88"/>
      <c r="E1528" s="89"/>
      <c r="F1528" s="89"/>
      <c r="G1528" s="89"/>
      <c r="H1528" s="89"/>
      <c r="I1528" s="89"/>
      <c r="J1528" s="89"/>
    </row>
    <row r="1529" spans="4:10" x14ac:dyDescent="0.2">
      <c r="D1529" s="88"/>
      <c r="E1529" s="89"/>
      <c r="F1529" s="89"/>
      <c r="G1529" s="89"/>
      <c r="H1529" s="89"/>
      <c r="I1529" s="89"/>
      <c r="J1529" s="89"/>
    </row>
    <row r="1530" spans="4:10" x14ac:dyDescent="0.2">
      <c r="D1530" s="88"/>
      <c r="E1530" s="89"/>
      <c r="F1530" s="89"/>
      <c r="G1530" s="89"/>
      <c r="H1530" s="89"/>
      <c r="I1530" s="89"/>
      <c r="J1530" s="89"/>
    </row>
    <row r="1531" spans="4:10" x14ac:dyDescent="0.2">
      <c r="D1531" s="88"/>
      <c r="E1531" s="89"/>
      <c r="F1531" s="89"/>
      <c r="G1531" s="89"/>
      <c r="H1531" s="89"/>
      <c r="I1531" s="89"/>
      <c r="J1531" s="89"/>
    </row>
    <row r="1532" spans="4:10" x14ac:dyDescent="0.2">
      <c r="D1532" s="88"/>
      <c r="E1532" s="89"/>
      <c r="F1532" s="89"/>
      <c r="G1532" s="89"/>
      <c r="H1532" s="89"/>
      <c r="I1532" s="89"/>
      <c r="J1532" s="89"/>
    </row>
    <row r="1533" spans="4:10" x14ac:dyDescent="0.2">
      <c r="D1533" s="88"/>
      <c r="E1533" s="89"/>
      <c r="F1533" s="89"/>
      <c r="G1533" s="89"/>
      <c r="H1533" s="89"/>
      <c r="I1533" s="89"/>
      <c r="J1533" s="89"/>
    </row>
    <row r="1534" spans="4:10" x14ac:dyDescent="0.2">
      <c r="D1534" s="88"/>
      <c r="E1534" s="89"/>
      <c r="F1534" s="89"/>
      <c r="G1534" s="89"/>
      <c r="H1534" s="89"/>
      <c r="I1534" s="89"/>
      <c r="J1534" s="89"/>
    </row>
    <row r="1535" spans="4:10" x14ac:dyDescent="0.2">
      <c r="D1535" s="88"/>
      <c r="E1535" s="89"/>
      <c r="F1535" s="89"/>
      <c r="G1535" s="89"/>
      <c r="H1535" s="89"/>
      <c r="I1535" s="89"/>
      <c r="J1535" s="89"/>
    </row>
    <row r="1536" spans="4:10" x14ac:dyDescent="0.2">
      <c r="D1536" s="88"/>
      <c r="E1536" s="89"/>
      <c r="F1536" s="89"/>
      <c r="G1536" s="89"/>
      <c r="H1536" s="89"/>
      <c r="I1536" s="89"/>
      <c r="J1536" s="89"/>
    </row>
    <row r="1537" spans="4:10" x14ac:dyDescent="0.2">
      <c r="D1537" s="88"/>
      <c r="E1537" s="89"/>
      <c r="F1537" s="89"/>
      <c r="G1537" s="89"/>
      <c r="H1537" s="89"/>
      <c r="I1537" s="89"/>
      <c r="J1537" s="89"/>
    </row>
    <row r="1538" spans="4:10" x14ac:dyDescent="0.2">
      <c r="D1538" s="88"/>
      <c r="E1538" s="89"/>
      <c r="F1538" s="89"/>
      <c r="G1538" s="89"/>
      <c r="H1538" s="89"/>
      <c r="I1538" s="89"/>
      <c r="J1538" s="89"/>
    </row>
    <row r="1539" spans="4:10" x14ac:dyDescent="0.2">
      <c r="D1539" s="88"/>
      <c r="E1539" s="89"/>
      <c r="F1539" s="89"/>
      <c r="G1539" s="89"/>
      <c r="H1539" s="89"/>
      <c r="I1539" s="89"/>
      <c r="J1539" s="89"/>
    </row>
    <row r="1540" spans="4:10" x14ac:dyDescent="0.2">
      <c r="D1540" s="88"/>
      <c r="E1540" s="89"/>
      <c r="F1540" s="89"/>
      <c r="G1540" s="89"/>
      <c r="H1540" s="89"/>
      <c r="I1540" s="89"/>
      <c r="J1540" s="89"/>
    </row>
    <row r="1541" spans="4:10" x14ac:dyDescent="0.2">
      <c r="D1541" s="88"/>
      <c r="E1541" s="89"/>
      <c r="F1541" s="89"/>
      <c r="G1541" s="89"/>
      <c r="H1541" s="89"/>
      <c r="I1541" s="89"/>
      <c r="J1541" s="89"/>
    </row>
    <row r="1542" spans="4:10" x14ac:dyDescent="0.2">
      <c r="D1542" s="88"/>
      <c r="E1542" s="89"/>
      <c r="F1542" s="89"/>
      <c r="G1542" s="89"/>
      <c r="H1542" s="89"/>
      <c r="I1542" s="89"/>
      <c r="J1542" s="89"/>
    </row>
    <row r="1543" spans="4:10" x14ac:dyDescent="0.2">
      <c r="D1543" s="88"/>
      <c r="E1543" s="89"/>
      <c r="F1543" s="89"/>
      <c r="G1543" s="89"/>
      <c r="H1543" s="89"/>
      <c r="I1543" s="89"/>
      <c r="J1543" s="89"/>
    </row>
    <row r="1544" spans="4:10" x14ac:dyDescent="0.2">
      <c r="D1544" s="88"/>
      <c r="E1544" s="89"/>
      <c r="F1544" s="89"/>
      <c r="G1544" s="89"/>
      <c r="H1544" s="89"/>
      <c r="I1544" s="89"/>
      <c r="J1544" s="89"/>
    </row>
    <row r="1545" spans="4:10" x14ac:dyDescent="0.2">
      <c r="D1545" s="88"/>
      <c r="E1545" s="89"/>
      <c r="F1545" s="89"/>
      <c r="G1545" s="89"/>
      <c r="H1545" s="89"/>
      <c r="I1545" s="89"/>
      <c r="J1545" s="89"/>
    </row>
    <row r="1546" spans="4:10" x14ac:dyDescent="0.2">
      <c r="D1546" s="88"/>
      <c r="E1546" s="89"/>
      <c r="F1546" s="89"/>
      <c r="G1546" s="89"/>
      <c r="H1546" s="89"/>
      <c r="I1546" s="89"/>
      <c r="J1546" s="89"/>
    </row>
    <row r="1547" spans="4:10" x14ac:dyDescent="0.2">
      <c r="D1547" s="88"/>
      <c r="E1547" s="89"/>
      <c r="F1547" s="89"/>
      <c r="G1547" s="89"/>
      <c r="H1547" s="89"/>
      <c r="I1547" s="89"/>
      <c r="J1547" s="89"/>
    </row>
    <row r="1548" spans="4:10" x14ac:dyDescent="0.2">
      <c r="D1548" s="88"/>
      <c r="E1548" s="89"/>
      <c r="F1548" s="89"/>
      <c r="G1548" s="89"/>
      <c r="H1548" s="89"/>
      <c r="I1548" s="89"/>
      <c r="J1548" s="89"/>
    </row>
    <row r="1549" spans="4:10" x14ac:dyDescent="0.2">
      <c r="D1549" s="88"/>
      <c r="E1549" s="89"/>
      <c r="F1549" s="89"/>
      <c r="G1549" s="89"/>
      <c r="H1549" s="89"/>
      <c r="I1549" s="89"/>
      <c r="J1549" s="89"/>
    </row>
    <row r="1550" spans="4:10" x14ac:dyDescent="0.2">
      <c r="D1550" s="88"/>
      <c r="E1550" s="89"/>
      <c r="F1550" s="89"/>
      <c r="G1550" s="89"/>
      <c r="H1550" s="89"/>
      <c r="I1550" s="89"/>
      <c r="J1550" s="89"/>
    </row>
    <row r="1551" spans="4:10" x14ac:dyDescent="0.2">
      <c r="D1551" s="88"/>
      <c r="E1551" s="89"/>
      <c r="F1551" s="89"/>
      <c r="G1551" s="89"/>
      <c r="H1551" s="89"/>
      <c r="I1551" s="89"/>
      <c r="J1551" s="89"/>
    </row>
    <row r="1552" spans="4:10" x14ac:dyDescent="0.2">
      <c r="D1552" s="88"/>
      <c r="E1552" s="89"/>
      <c r="F1552" s="89"/>
      <c r="G1552" s="89"/>
      <c r="H1552" s="89"/>
      <c r="I1552" s="89"/>
      <c r="J1552" s="89"/>
    </row>
    <row r="1553" spans="4:10" x14ac:dyDescent="0.2">
      <c r="D1553" s="88"/>
      <c r="E1553" s="89"/>
      <c r="F1553" s="89"/>
      <c r="G1553" s="89"/>
      <c r="H1553" s="89"/>
      <c r="I1553" s="89"/>
      <c r="J1553" s="89"/>
    </row>
    <row r="1554" spans="4:10" x14ac:dyDescent="0.2">
      <c r="D1554" s="88"/>
      <c r="E1554" s="89"/>
      <c r="F1554" s="89"/>
      <c r="G1554" s="89"/>
      <c r="H1554" s="89"/>
      <c r="I1554" s="89"/>
      <c r="J1554" s="89"/>
    </row>
    <row r="1555" spans="4:10" x14ac:dyDescent="0.2">
      <c r="D1555" s="88"/>
      <c r="E1555" s="89"/>
      <c r="F1555" s="89"/>
      <c r="G1555" s="89"/>
      <c r="H1555" s="89"/>
      <c r="I1555" s="89"/>
      <c r="J1555" s="89"/>
    </row>
    <row r="1556" spans="4:10" x14ac:dyDescent="0.2">
      <c r="D1556" s="88"/>
      <c r="E1556" s="89"/>
      <c r="F1556" s="89"/>
      <c r="G1556" s="89"/>
      <c r="H1556" s="89"/>
      <c r="I1556" s="89"/>
      <c r="J1556" s="89"/>
    </row>
    <row r="1557" spans="4:10" x14ac:dyDescent="0.2">
      <c r="D1557" s="88"/>
      <c r="E1557" s="89"/>
      <c r="F1557" s="89"/>
      <c r="G1557" s="89"/>
      <c r="H1557" s="89"/>
      <c r="I1557" s="89"/>
      <c r="J1557" s="89"/>
    </row>
    <row r="1558" spans="4:10" x14ac:dyDescent="0.2">
      <c r="D1558" s="88"/>
      <c r="E1558" s="89"/>
      <c r="F1558" s="89"/>
      <c r="G1558" s="89"/>
      <c r="H1558" s="89"/>
      <c r="I1558" s="89"/>
      <c r="J1558" s="89"/>
    </row>
    <row r="1559" spans="4:10" x14ac:dyDescent="0.2">
      <c r="D1559" s="88"/>
      <c r="E1559" s="89"/>
      <c r="F1559" s="89"/>
      <c r="G1559" s="89"/>
      <c r="H1559" s="89"/>
      <c r="I1559" s="89"/>
      <c r="J1559" s="89"/>
    </row>
    <row r="1560" spans="4:10" x14ac:dyDescent="0.2">
      <c r="D1560" s="88"/>
      <c r="E1560" s="89"/>
      <c r="F1560" s="89"/>
      <c r="G1560" s="89"/>
      <c r="H1560" s="89"/>
      <c r="I1560" s="89"/>
      <c r="J1560" s="89"/>
    </row>
    <row r="1561" spans="4:10" x14ac:dyDescent="0.2">
      <c r="D1561" s="88"/>
      <c r="E1561" s="89"/>
      <c r="F1561" s="89"/>
      <c r="G1561" s="89"/>
      <c r="H1561" s="89"/>
      <c r="I1561" s="89"/>
      <c r="J1561" s="89"/>
    </row>
    <row r="1562" spans="4:10" x14ac:dyDescent="0.2">
      <c r="D1562" s="88"/>
      <c r="E1562" s="89"/>
      <c r="F1562" s="89"/>
      <c r="G1562" s="89"/>
      <c r="H1562" s="89"/>
      <c r="I1562" s="89"/>
      <c r="J1562" s="89"/>
    </row>
    <row r="1563" spans="4:10" x14ac:dyDescent="0.2">
      <c r="D1563" s="88"/>
      <c r="E1563" s="89"/>
      <c r="F1563" s="89"/>
      <c r="G1563" s="89"/>
      <c r="H1563" s="89"/>
      <c r="I1563" s="89"/>
      <c r="J1563" s="89"/>
    </row>
    <row r="1564" spans="4:10" x14ac:dyDescent="0.2">
      <c r="D1564" s="88"/>
      <c r="E1564" s="89"/>
      <c r="F1564" s="89"/>
      <c r="G1564" s="89"/>
      <c r="H1564" s="89"/>
      <c r="I1564" s="89"/>
      <c r="J1564" s="89"/>
    </row>
    <row r="1565" spans="4:10" x14ac:dyDescent="0.2">
      <c r="D1565" s="88"/>
      <c r="E1565" s="89"/>
      <c r="F1565" s="89"/>
      <c r="G1565" s="89"/>
      <c r="H1565" s="89"/>
      <c r="I1565" s="89"/>
      <c r="J1565" s="89"/>
    </row>
    <row r="1566" spans="4:10" x14ac:dyDescent="0.2">
      <c r="D1566" s="88"/>
      <c r="E1566" s="89"/>
      <c r="F1566" s="89"/>
      <c r="G1566" s="89"/>
      <c r="H1566" s="89"/>
      <c r="I1566" s="89"/>
      <c r="J1566" s="89"/>
    </row>
    <row r="1567" spans="4:10" x14ac:dyDescent="0.2">
      <c r="D1567" s="88"/>
      <c r="E1567" s="89"/>
      <c r="F1567" s="89"/>
      <c r="G1567" s="89"/>
      <c r="H1567" s="89"/>
      <c r="I1567" s="89"/>
      <c r="J1567" s="89"/>
    </row>
    <row r="1568" spans="4:10" x14ac:dyDescent="0.2">
      <c r="D1568" s="88"/>
      <c r="E1568" s="89"/>
      <c r="F1568" s="89"/>
      <c r="G1568" s="89"/>
      <c r="H1568" s="89"/>
      <c r="I1568" s="89"/>
      <c r="J1568" s="89"/>
    </row>
    <row r="1569" spans="4:10" x14ac:dyDescent="0.2">
      <c r="D1569" s="88"/>
      <c r="E1569" s="89"/>
      <c r="F1569" s="89"/>
      <c r="G1569" s="89"/>
      <c r="H1569" s="89"/>
      <c r="I1569" s="89"/>
      <c r="J1569" s="89"/>
    </row>
    <row r="1570" spans="4:10" x14ac:dyDescent="0.2">
      <c r="D1570" s="88"/>
      <c r="E1570" s="89"/>
      <c r="F1570" s="89"/>
      <c r="G1570" s="89"/>
      <c r="H1570" s="89"/>
      <c r="I1570" s="89"/>
      <c r="J1570" s="89"/>
    </row>
    <row r="1571" spans="4:10" x14ac:dyDescent="0.2">
      <c r="D1571" s="88"/>
      <c r="E1571" s="89"/>
      <c r="F1571" s="89"/>
      <c r="G1571" s="89"/>
      <c r="H1571" s="89"/>
      <c r="I1571" s="89"/>
      <c r="J1571" s="89"/>
    </row>
    <row r="1572" spans="4:10" x14ac:dyDescent="0.2">
      <c r="D1572" s="88"/>
      <c r="E1572" s="89"/>
      <c r="F1572" s="89"/>
      <c r="G1572" s="89"/>
      <c r="H1572" s="89"/>
      <c r="I1572" s="89"/>
      <c r="J1572" s="89"/>
    </row>
    <row r="1573" spans="4:10" x14ac:dyDescent="0.2">
      <c r="D1573" s="88"/>
      <c r="E1573" s="89"/>
      <c r="F1573" s="89"/>
      <c r="G1573" s="89"/>
      <c r="H1573" s="89"/>
      <c r="I1573" s="89"/>
      <c r="J1573" s="89"/>
    </row>
    <row r="1574" spans="4:10" x14ac:dyDescent="0.2">
      <c r="D1574" s="88"/>
      <c r="E1574" s="89"/>
      <c r="F1574" s="89"/>
      <c r="G1574" s="89"/>
      <c r="H1574" s="89"/>
      <c r="I1574" s="89"/>
      <c r="J1574" s="89"/>
    </row>
    <row r="1575" spans="4:10" x14ac:dyDescent="0.2">
      <c r="D1575" s="88"/>
      <c r="E1575" s="89"/>
      <c r="F1575" s="89"/>
      <c r="G1575" s="89"/>
      <c r="H1575" s="89"/>
      <c r="I1575" s="89"/>
      <c r="J1575" s="89"/>
    </row>
    <row r="1576" spans="4:10" x14ac:dyDescent="0.2">
      <c r="D1576" s="88"/>
      <c r="E1576" s="89"/>
      <c r="F1576" s="89"/>
      <c r="G1576" s="89"/>
      <c r="H1576" s="89"/>
      <c r="I1576" s="89"/>
      <c r="J1576" s="89"/>
    </row>
    <row r="1577" spans="4:10" x14ac:dyDescent="0.2">
      <c r="D1577" s="88"/>
      <c r="E1577" s="89"/>
      <c r="F1577" s="89"/>
      <c r="G1577" s="89"/>
      <c r="H1577" s="89"/>
      <c r="I1577" s="89"/>
      <c r="J1577" s="89"/>
    </row>
    <row r="1578" spans="4:10" x14ac:dyDescent="0.2">
      <c r="D1578" s="88"/>
      <c r="E1578" s="89"/>
      <c r="F1578" s="89"/>
      <c r="G1578" s="89"/>
      <c r="H1578" s="89"/>
      <c r="I1578" s="89"/>
      <c r="J1578" s="89"/>
    </row>
    <row r="1579" spans="4:10" x14ac:dyDescent="0.2">
      <c r="D1579" s="88"/>
      <c r="E1579" s="89"/>
      <c r="F1579" s="89"/>
      <c r="G1579" s="89"/>
      <c r="H1579" s="89"/>
      <c r="I1579" s="89"/>
      <c r="J1579" s="89"/>
    </row>
    <row r="1580" spans="4:10" x14ac:dyDescent="0.2">
      <c r="D1580" s="88"/>
      <c r="E1580" s="89"/>
      <c r="F1580" s="89"/>
      <c r="G1580" s="89"/>
      <c r="H1580" s="89"/>
      <c r="I1580" s="89"/>
      <c r="J1580" s="89"/>
    </row>
    <row r="1581" spans="4:10" x14ac:dyDescent="0.2">
      <c r="D1581" s="88"/>
      <c r="E1581" s="89"/>
      <c r="F1581" s="89"/>
      <c r="G1581" s="89"/>
      <c r="H1581" s="89"/>
      <c r="I1581" s="89"/>
      <c r="J1581" s="89"/>
    </row>
    <row r="1582" spans="4:10" x14ac:dyDescent="0.2">
      <c r="D1582" s="88"/>
      <c r="E1582" s="89"/>
      <c r="F1582" s="89"/>
      <c r="G1582" s="89"/>
      <c r="H1582" s="89"/>
      <c r="I1582" s="89"/>
      <c r="J1582" s="89"/>
    </row>
    <row r="1583" spans="4:10" x14ac:dyDescent="0.2">
      <c r="D1583" s="88"/>
      <c r="E1583" s="89"/>
      <c r="F1583" s="89"/>
      <c r="G1583" s="89"/>
      <c r="H1583" s="89"/>
      <c r="I1583" s="89"/>
      <c r="J1583" s="89"/>
    </row>
    <row r="1584" spans="4:10" x14ac:dyDescent="0.2">
      <c r="D1584" s="88"/>
      <c r="E1584" s="89"/>
      <c r="F1584" s="89"/>
      <c r="G1584" s="89"/>
      <c r="H1584" s="89"/>
      <c r="I1584" s="89"/>
      <c r="J1584" s="89"/>
    </row>
    <row r="1585" spans="4:10" x14ac:dyDescent="0.2">
      <c r="D1585" s="88"/>
      <c r="E1585" s="89"/>
      <c r="F1585" s="89"/>
      <c r="G1585" s="89"/>
      <c r="H1585" s="89"/>
      <c r="I1585" s="89"/>
      <c r="J1585" s="89"/>
    </row>
    <row r="1586" spans="4:10" x14ac:dyDescent="0.2">
      <c r="D1586" s="88"/>
      <c r="E1586" s="89"/>
      <c r="F1586" s="89"/>
      <c r="G1586" s="89"/>
      <c r="H1586" s="89"/>
      <c r="I1586" s="89"/>
      <c r="J1586" s="89"/>
    </row>
    <row r="1587" spans="4:10" x14ac:dyDescent="0.2">
      <c r="D1587" s="88"/>
      <c r="E1587" s="89"/>
      <c r="F1587" s="89"/>
      <c r="G1587" s="89"/>
      <c r="H1587" s="89"/>
      <c r="I1587" s="89"/>
      <c r="J1587" s="89"/>
    </row>
    <row r="1588" spans="4:10" x14ac:dyDescent="0.2">
      <c r="D1588" s="88"/>
      <c r="E1588" s="89"/>
      <c r="F1588" s="89"/>
      <c r="G1588" s="89"/>
      <c r="H1588" s="89"/>
      <c r="I1588" s="89"/>
      <c r="J1588" s="89"/>
    </row>
    <row r="1589" spans="4:10" x14ac:dyDescent="0.2">
      <c r="D1589" s="88"/>
      <c r="E1589" s="89"/>
      <c r="F1589" s="89"/>
      <c r="G1589" s="89"/>
      <c r="H1589" s="89"/>
      <c r="I1589" s="89"/>
      <c r="J1589" s="89"/>
    </row>
    <row r="1590" spans="4:10" x14ac:dyDescent="0.2">
      <c r="D1590" s="88"/>
      <c r="E1590" s="89"/>
      <c r="F1590" s="89"/>
      <c r="G1590" s="89"/>
      <c r="H1590" s="89"/>
      <c r="I1590" s="89"/>
      <c r="J1590" s="89"/>
    </row>
    <row r="1591" spans="4:10" x14ac:dyDescent="0.2">
      <c r="D1591" s="88"/>
      <c r="E1591" s="89"/>
      <c r="F1591" s="89"/>
      <c r="G1591" s="89"/>
      <c r="H1591" s="89"/>
      <c r="I1591" s="89"/>
      <c r="J1591" s="89"/>
    </row>
    <row r="1592" spans="4:10" x14ac:dyDescent="0.2">
      <c r="D1592" s="88"/>
      <c r="E1592" s="89"/>
      <c r="F1592" s="89"/>
      <c r="G1592" s="89"/>
      <c r="H1592" s="89"/>
      <c r="I1592" s="89"/>
      <c r="J1592" s="89"/>
    </row>
    <row r="1593" spans="4:10" x14ac:dyDescent="0.2">
      <c r="D1593" s="88"/>
      <c r="E1593" s="89"/>
      <c r="F1593" s="89"/>
      <c r="G1593" s="89"/>
      <c r="H1593" s="89"/>
      <c r="I1593" s="89"/>
      <c r="J1593" s="89"/>
    </row>
    <row r="1594" spans="4:10" x14ac:dyDescent="0.2">
      <c r="D1594" s="88"/>
      <c r="E1594" s="89"/>
      <c r="F1594" s="89"/>
      <c r="G1594" s="89"/>
      <c r="H1594" s="89"/>
      <c r="I1594" s="89"/>
      <c r="J1594" s="89"/>
    </row>
    <row r="1595" spans="4:10" x14ac:dyDescent="0.2">
      <c r="D1595" s="88"/>
      <c r="E1595" s="89"/>
      <c r="F1595" s="89"/>
      <c r="G1595" s="89"/>
      <c r="H1595" s="89"/>
      <c r="I1595" s="89"/>
      <c r="J1595" s="89"/>
    </row>
    <row r="1596" spans="4:10" x14ac:dyDescent="0.2">
      <c r="D1596" s="88"/>
      <c r="E1596" s="89"/>
      <c r="F1596" s="89"/>
      <c r="G1596" s="89"/>
      <c r="H1596" s="89"/>
      <c r="I1596" s="89"/>
      <c r="J1596" s="89"/>
    </row>
    <row r="1597" spans="4:10" x14ac:dyDescent="0.2">
      <c r="D1597" s="88"/>
      <c r="E1597" s="89"/>
      <c r="F1597" s="89"/>
      <c r="G1597" s="89"/>
      <c r="H1597" s="89"/>
      <c r="I1597" s="89"/>
      <c r="J1597" s="89"/>
    </row>
    <row r="1598" spans="4:10" x14ac:dyDescent="0.2">
      <c r="D1598" s="88"/>
      <c r="E1598" s="89"/>
      <c r="F1598" s="89"/>
      <c r="G1598" s="89"/>
      <c r="H1598" s="89"/>
      <c r="I1598" s="89"/>
      <c r="J1598" s="89"/>
    </row>
    <row r="1599" spans="4:10" x14ac:dyDescent="0.2">
      <c r="D1599" s="88"/>
      <c r="E1599" s="89"/>
      <c r="F1599" s="89"/>
      <c r="G1599" s="89"/>
      <c r="H1599" s="89"/>
      <c r="I1599" s="89"/>
      <c r="J1599" s="89"/>
    </row>
    <row r="1600" spans="4:10" x14ac:dyDescent="0.2">
      <c r="D1600" s="88"/>
      <c r="E1600" s="89"/>
      <c r="F1600" s="89"/>
      <c r="G1600" s="89"/>
      <c r="H1600" s="89"/>
      <c r="I1600" s="89"/>
      <c r="J1600" s="89"/>
    </row>
    <row r="1601" spans="4:10" x14ac:dyDescent="0.2">
      <c r="D1601" s="88"/>
      <c r="E1601" s="89"/>
      <c r="F1601" s="89"/>
      <c r="G1601" s="89"/>
      <c r="H1601" s="89"/>
      <c r="I1601" s="89"/>
      <c r="J1601" s="89"/>
    </row>
    <row r="1602" spans="4:10" x14ac:dyDescent="0.2">
      <c r="D1602" s="88"/>
      <c r="E1602" s="89"/>
      <c r="F1602" s="89"/>
      <c r="G1602" s="89"/>
      <c r="H1602" s="89"/>
      <c r="I1602" s="89"/>
      <c r="J1602" s="89"/>
    </row>
    <row r="1603" spans="4:10" x14ac:dyDescent="0.2">
      <c r="D1603" s="88"/>
      <c r="E1603" s="89"/>
      <c r="F1603" s="89"/>
      <c r="G1603" s="89"/>
      <c r="H1603" s="89"/>
      <c r="I1603" s="89"/>
      <c r="J1603" s="89"/>
    </row>
    <row r="1604" spans="4:10" x14ac:dyDescent="0.2">
      <c r="D1604" s="88"/>
      <c r="E1604" s="89"/>
      <c r="F1604" s="89"/>
      <c r="G1604" s="89"/>
      <c r="H1604" s="89"/>
      <c r="I1604" s="89"/>
      <c r="J1604" s="89"/>
    </row>
    <row r="1605" spans="4:10" x14ac:dyDescent="0.2">
      <c r="D1605" s="88"/>
      <c r="E1605" s="89"/>
      <c r="F1605" s="89"/>
      <c r="G1605" s="89"/>
      <c r="H1605" s="89"/>
      <c r="I1605" s="89"/>
      <c r="J1605" s="89"/>
    </row>
    <row r="1606" spans="4:10" x14ac:dyDescent="0.2">
      <c r="D1606" s="88"/>
      <c r="E1606" s="89"/>
      <c r="F1606" s="89"/>
      <c r="G1606" s="89"/>
      <c r="H1606" s="89"/>
      <c r="I1606" s="89"/>
      <c r="J1606" s="89"/>
    </row>
    <row r="1607" spans="4:10" x14ac:dyDescent="0.2">
      <c r="D1607" s="88"/>
      <c r="E1607" s="89"/>
      <c r="F1607" s="89"/>
      <c r="G1607" s="89"/>
      <c r="H1607" s="89"/>
      <c r="I1607" s="89"/>
      <c r="J1607" s="89"/>
    </row>
    <row r="1608" spans="4:10" x14ac:dyDescent="0.2">
      <c r="D1608" s="88"/>
      <c r="E1608" s="89"/>
      <c r="F1608" s="89"/>
      <c r="G1608" s="89"/>
      <c r="H1608" s="89"/>
      <c r="I1608" s="89"/>
      <c r="J1608" s="89"/>
    </row>
    <row r="1609" spans="4:10" x14ac:dyDescent="0.2">
      <c r="D1609" s="88"/>
      <c r="E1609" s="89"/>
      <c r="F1609" s="89"/>
      <c r="G1609" s="89"/>
      <c r="H1609" s="89"/>
      <c r="I1609" s="89"/>
      <c r="J1609" s="89"/>
    </row>
    <row r="1610" spans="4:10" x14ac:dyDescent="0.2">
      <c r="D1610" s="88"/>
      <c r="E1610" s="89"/>
      <c r="F1610" s="89"/>
      <c r="G1610" s="89"/>
      <c r="H1610" s="89"/>
      <c r="I1610" s="89"/>
      <c r="J1610" s="89"/>
    </row>
    <row r="1611" spans="4:10" x14ac:dyDescent="0.2">
      <c r="D1611" s="88"/>
      <c r="E1611" s="89"/>
      <c r="F1611" s="89"/>
      <c r="G1611" s="89"/>
      <c r="H1611" s="89"/>
      <c r="I1611" s="89"/>
      <c r="J1611" s="89"/>
    </row>
    <row r="1612" spans="4:10" x14ac:dyDescent="0.2">
      <c r="D1612" s="88"/>
      <c r="E1612" s="89"/>
      <c r="F1612" s="89"/>
      <c r="G1612" s="89"/>
      <c r="H1612" s="89"/>
      <c r="I1612" s="89"/>
      <c r="J1612" s="89"/>
    </row>
    <row r="1613" spans="4:10" x14ac:dyDescent="0.2">
      <c r="D1613" s="88"/>
      <c r="E1613" s="89"/>
      <c r="F1613" s="89"/>
      <c r="G1613" s="89"/>
      <c r="H1613" s="89"/>
      <c r="I1613" s="89"/>
      <c r="J1613" s="89"/>
    </row>
    <row r="1614" spans="4:10" x14ac:dyDescent="0.2">
      <c r="D1614" s="88"/>
      <c r="E1614" s="89"/>
      <c r="F1614" s="89"/>
      <c r="G1614" s="89"/>
      <c r="H1614" s="89"/>
      <c r="I1614" s="89"/>
      <c r="J1614" s="89"/>
    </row>
    <row r="1615" spans="4:10" x14ac:dyDescent="0.2">
      <c r="D1615" s="88"/>
      <c r="E1615" s="89"/>
      <c r="F1615" s="89"/>
      <c r="G1615" s="89"/>
      <c r="H1615" s="89"/>
      <c r="I1615" s="89"/>
      <c r="J1615" s="89"/>
    </row>
    <row r="1616" spans="4:10" x14ac:dyDescent="0.2">
      <c r="D1616" s="88"/>
      <c r="E1616" s="89"/>
      <c r="F1616" s="89"/>
      <c r="G1616" s="89"/>
      <c r="H1616" s="89"/>
      <c r="I1616" s="89"/>
      <c r="J1616" s="89"/>
    </row>
    <row r="1617" spans="4:10" x14ac:dyDescent="0.2">
      <c r="D1617" s="88"/>
      <c r="E1617" s="89"/>
      <c r="F1617" s="89"/>
      <c r="G1617" s="89"/>
      <c r="H1617" s="89"/>
      <c r="I1617" s="89"/>
      <c r="J1617" s="89"/>
    </row>
    <row r="1618" spans="4:10" x14ac:dyDescent="0.2">
      <c r="D1618" s="88"/>
      <c r="E1618" s="89"/>
      <c r="F1618" s="89"/>
      <c r="G1618" s="89"/>
      <c r="H1618" s="89"/>
      <c r="I1618" s="89"/>
      <c r="J1618" s="89"/>
    </row>
    <row r="1619" spans="4:10" x14ac:dyDescent="0.2">
      <c r="D1619" s="88"/>
      <c r="E1619" s="89"/>
      <c r="F1619" s="89"/>
      <c r="G1619" s="89"/>
      <c r="H1619" s="89"/>
      <c r="I1619" s="89"/>
      <c r="J1619" s="89"/>
    </row>
    <row r="1620" spans="4:10" x14ac:dyDescent="0.2">
      <c r="D1620" s="88"/>
      <c r="E1620" s="89"/>
      <c r="F1620" s="89"/>
      <c r="G1620" s="89"/>
      <c r="H1620" s="89"/>
      <c r="I1620" s="89"/>
      <c r="J1620" s="89"/>
    </row>
  </sheetData>
  <protectedRanges>
    <protectedRange sqref="A1:L3" name="หัวรายงาน"/>
    <protectedRange sqref="C7:L117" name="รายการ"/>
  </protectedRanges>
  <mergeCells count="26">
    <mergeCell ref="A119:D119"/>
    <mergeCell ref="S5:S6"/>
    <mergeCell ref="U4:X4"/>
    <mergeCell ref="U5:V5"/>
    <mergeCell ref="W5:X5"/>
    <mergeCell ref="Z5:AA5"/>
    <mergeCell ref="AD5:AD6"/>
    <mergeCell ref="N6:O6"/>
    <mergeCell ref="P6:Q6"/>
    <mergeCell ref="U6:V6"/>
    <mergeCell ref="W6:X6"/>
    <mergeCell ref="Z6:AA6"/>
    <mergeCell ref="G5:H5"/>
    <mergeCell ref="I5:J5"/>
    <mergeCell ref="K5:L5"/>
    <mergeCell ref="N5:O5"/>
    <mergeCell ref="P5:Q5"/>
    <mergeCell ref="A1:L1"/>
    <mergeCell ref="A2:L2"/>
    <mergeCell ref="A3:L3"/>
    <mergeCell ref="N4:S4"/>
    <mergeCell ref="A5:A6"/>
    <mergeCell ref="B5:B6"/>
    <mergeCell ref="C5:C6"/>
    <mergeCell ref="D5:D6"/>
    <mergeCell ref="E5:F5"/>
  </mergeCells>
  <conditionalFormatting sqref="C7:C117">
    <cfRule type="beginsWith" dxfId="5" priority="7" operator="beginsWith" text="เงินฝากประ">
      <formula>LEFT(C7,LEN("เงินฝากประ"))="เงินฝากประ"</formula>
    </cfRule>
    <cfRule type="beginsWith" dxfId="4" priority="8" operator="beginsWith" text="เงินฝากไม่">
      <formula>LEFT(C7,LEN("เงินฝากไม่"))="เงินฝากไม่"</formula>
    </cfRule>
    <cfRule type="beginsWith" dxfId="3" priority="9" operator="beginsWith" text="เงินฝากกระแส">
      <formula>LEFT(C7,LEN("เงินฝากกระแส"))="เงินฝากกระแส"</formula>
    </cfRule>
    <cfRule type="beginsWith" dxfId="2" priority="10" operator="beginsWith" text="เงินฝากออม">
      <formula>LEFT(C7,LEN("เงินฝากออม"))="เงินฝากออม"</formula>
    </cfRule>
  </conditionalFormatting>
  <conditionalFormatting sqref="E119:J119 S7:S118 AD7:AD118">
    <cfRule type="cellIs" dxfId="1" priority="5" operator="notEqual">
      <formula>0</formula>
    </cfRule>
    <cfRule type="cellIs" dxfId="0" priority="6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2024-04-19T05:12:26Z</dcterms:created>
  <dcterms:modified xsi:type="dcterms:W3CDTF">2024-04-19T05:16:12Z</dcterms:modified>
</cp:coreProperties>
</file>